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0" yWindow="0" windowWidth="25600" windowHeight="142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10" i="1" l="1"/>
  <c r="D209" i="1"/>
  <c r="D208" i="1"/>
  <c r="D205" i="1"/>
  <c r="D192" i="1"/>
  <c r="D191" i="1"/>
  <c r="D186" i="1"/>
  <c r="D185" i="1"/>
  <c r="D184" i="1"/>
  <c r="D179" i="1"/>
  <c r="D176" i="1"/>
  <c r="D175" i="1"/>
  <c r="D174" i="1"/>
  <c r="D172" i="1"/>
  <c r="D168" i="1"/>
  <c r="D167" i="1"/>
  <c r="D166" i="1"/>
  <c r="D164" i="1"/>
  <c r="D160" i="1"/>
  <c r="D159" i="1"/>
  <c r="D158" i="1"/>
  <c r="D153" i="1"/>
  <c r="D152" i="1"/>
  <c r="D151" i="1"/>
  <c r="D149" i="1"/>
  <c r="D147" i="1"/>
  <c r="D146" i="1"/>
  <c r="D145" i="1"/>
  <c r="D140" i="1"/>
  <c r="D139" i="1"/>
  <c r="D138" i="1"/>
  <c r="D133" i="1"/>
  <c r="D132" i="1"/>
  <c r="D131" i="1"/>
  <c r="D126" i="1"/>
  <c r="D125" i="1"/>
  <c r="D123" i="1"/>
  <c r="D119" i="1"/>
  <c r="D118" i="1"/>
  <c r="D117" i="1"/>
  <c r="D112" i="1"/>
  <c r="D111" i="1"/>
  <c r="D110" i="1"/>
  <c r="D108" i="1"/>
  <c r="D104" i="1"/>
  <c r="D103" i="1"/>
  <c r="D102" i="1"/>
  <c r="D100" i="1"/>
  <c r="D96" i="1"/>
  <c r="D95" i="1"/>
  <c r="D93" i="1"/>
  <c r="D89" i="1"/>
  <c r="D88" i="1"/>
  <c r="D87" i="1"/>
  <c r="D86" i="1"/>
  <c r="D85" i="1"/>
  <c r="D84" i="1"/>
  <c r="D82" i="1"/>
  <c r="D81" i="1"/>
  <c r="D80" i="1"/>
  <c r="D78" i="1"/>
  <c r="D74" i="1"/>
  <c r="D73" i="1"/>
  <c r="D72" i="1"/>
  <c r="D70" i="1"/>
  <c r="D66" i="1"/>
  <c r="D62" i="1"/>
  <c r="D61" i="1"/>
  <c r="D56" i="1"/>
  <c r="D55" i="1"/>
  <c r="D54" i="1"/>
  <c r="D52" i="1"/>
  <c r="D48" i="1"/>
  <c r="D44" i="1"/>
  <c r="D43" i="1"/>
  <c r="D42" i="1"/>
  <c r="D37" i="1"/>
  <c r="D36" i="1"/>
  <c r="D35" i="1"/>
  <c r="D30" i="1"/>
  <c r="D25" i="1"/>
  <c r="D23" i="1"/>
  <c r="D22" i="1"/>
  <c r="D19" i="1"/>
  <c r="D18" i="1"/>
  <c r="D17" i="1"/>
  <c r="D15" i="1"/>
  <c r="D11" i="1"/>
  <c r="D10" i="1"/>
  <c r="D9" i="1"/>
  <c r="D7" i="1"/>
  <c r="D5" i="1"/>
  <c r="D2" i="1"/>
</calcChain>
</file>

<file path=xl/sharedStrings.xml><?xml version="1.0" encoding="utf-8"?>
<sst xmlns="http://schemas.openxmlformats.org/spreadsheetml/2006/main" count="212" uniqueCount="154">
  <si>
    <t>у</t>
  </si>
  <si>
    <t>ВРЕМЯ</t>
  </si>
  <si>
    <t>ЗАЛ</t>
  </si>
  <si>
    <t>ТЕМА</t>
  </si>
  <si>
    <t>12.04.2017</t>
  </si>
  <si>
    <t>11:00–12:00</t>
  </si>
  <si>
    <t>ЗАЛ «ВЫГОТСКИЙ»</t>
  </si>
  <si>
    <r>
      <t>Спикер(ы): А.М. Царев</t>
    </r>
    <r>
      <rPr>
        <sz val="12"/>
        <color rgb="FF373A3C"/>
        <rFont val="Times New Roman"/>
      </rPr>
      <t>, директор ГБОУ Псковской области «Центр лечебной педагогики и дифференциального образования», </t>
    </r>
    <r>
      <rPr>
        <b/>
        <sz val="12"/>
        <color rgb="FF373A3C"/>
        <rFont val="Times New Roman"/>
      </rPr>
      <t>Т.А. Соловьева</t>
    </r>
    <r>
      <rPr>
        <sz val="12"/>
        <color rgb="FF373A3C"/>
        <rFont val="Times New Roman"/>
      </rPr>
      <t>, директор Института детства МПГУ, </t>
    </r>
    <r>
      <rPr>
        <b/>
        <sz val="12"/>
        <color rgb="FF373A3C"/>
        <rFont val="Times New Roman"/>
      </rPr>
      <t>С.В. Сацевич</t>
    </r>
    <r>
      <rPr>
        <sz val="12"/>
        <color rgb="FF373A3C"/>
        <rFont val="Times New Roman"/>
      </rPr>
      <t>, руководитель центра специальных форм образования АО «Издательство Просвещения»</t>
    </r>
  </si>
  <si>
    <t>На сессии будут представлены разработанные учебные и методические материалы, проекты нормативных документов, сделанных по заказу Министерства образования и науки Российской Федерации в течение 2016 года.</t>
  </si>
  <si>
    <t>11:30–12:30</t>
  </si>
  <si>
    <t>ММСО АРЕНА</t>
  </si>
  <si>
    <t>"Проект «Современная цифровая образовательная среда Российской Федерации» создаст в России инфраструктуру для развития рынка EdTech (Технологии в образовании) и обеспечит необходимые условия для широкого использования онлайн-курсов на всех уровнях образования. рамках проекта будут созданы цифровые портфолио, ресурс «одного окна» для доступа к онлайн-курсам, система оценки качества онлайн курсов, система непрерывного повышения квалификации специалистов и педагогов области образовательных технологий. На презентации проекта представители Министерства образования и науки Российской Федерации и рабочих групп проекта расскажут о том, как планируется развивать онлайн-обучение и что будет реализовано уже в этом году.</t>
  </si>
  <si>
    <r>
      <t>работники органов управления образованием</t>
    </r>
    <r>
      <rPr>
        <sz val="9"/>
        <color rgb="FF000000"/>
        <rFont val="Times New Roman"/>
      </rPr>
      <t xml:space="preserve"> </t>
    </r>
    <r>
      <rPr>
        <sz val="9"/>
        <rFont val="Times New Roman"/>
      </rPr>
      <t>руководители</t>
    </r>
  </si>
  <si>
    <t>12:00–14:00</t>
  </si>
  <si>
    <t>Модератор: С.В. Шариков</t>
  </si>
  <si>
    <r>
      <t>Спикер(ы): Е.А. Ямбург</t>
    </r>
    <r>
      <rPr>
        <sz val="12"/>
        <color rgb="FF373A3C"/>
        <rFont val="Times New Roman"/>
      </rPr>
      <t>, директор ГБОУ города Москвы «Школа № 109», академик РАО, доктор педагогических наук, </t>
    </r>
    <r>
      <rPr>
        <b/>
        <sz val="12"/>
        <color rgb="FF373A3C"/>
        <rFont val="Times New Roman"/>
      </rPr>
      <t>С.В.Шариков</t>
    </r>
    <r>
      <rPr>
        <sz val="12"/>
        <color rgb="FF373A3C"/>
        <rFont val="Times New Roman"/>
      </rPr>
      <t>, руководитель проекта «УчимЗнаем», Национальный научно-практический центр детской гематологии, онкологии и иммунологии имени Дмитрия Рогачева, Российская детская клиническая больница, ГБОУ города Москвы «Школа № 109», </t>
    </r>
    <r>
      <rPr>
        <b/>
        <sz val="12"/>
        <color rgb="FF373A3C"/>
        <rFont val="Times New Roman"/>
      </rPr>
      <t>О.Ю. Асаянова и педагоги i-Школы Мастер-класс «Модель разноуровневого обучения в больничной палате»</t>
    </r>
    <r>
      <rPr>
        <sz val="12"/>
        <color rgb="FF373A3C"/>
        <rFont val="Times New Roman"/>
      </rPr>
      <t>, директор ГБОУ Центр Образования «Технологии Обучения», </t>
    </r>
    <r>
      <rPr>
        <b/>
        <sz val="12"/>
        <color rgb="FF373A3C"/>
        <rFont val="Times New Roman"/>
      </rPr>
      <t>И.Н. Каминская</t>
    </r>
    <r>
      <rPr>
        <sz val="12"/>
        <color rgb="FF373A3C"/>
        <rFont val="Times New Roman"/>
      </rPr>
      <t>, директор ГБУ КО общеобразовательная организация для обучающихся и воспитанников с органиченными возможностями здоровья «Калининградская средняя общеобразовательная школа-интернат», </t>
    </r>
    <r>
      <rPr>
        <b/>
        <sz val="12"/>
        <color rgb="FF373A3C"/>
        <rFont val="Times New Roman"/>
      </rPr>
      <t>Л.В. Аверченко</t>
    </r>
    <r>
      <rPr>
        <sz val="12"/>
        <color rgb="FF373A3C"/>
        <rFont val="Times New Roman"/>
      </rPr>
      <t>, директор КОУ ВО «Центр лечебной педагогики и дифференцированного обучения», </t>
    </r>
    <r>
      <rPr>
        <b/>
        <sz val="12"/>
        <color rgb="FF373A3C"/>
        <rFont val="Times New Roman"/>
      </rPr>
      <t>Э.В. Шамонова</t>
    </r>
    <r>
      <rPr>
        <sz val="12"/>
        <color rgb="FF373A3C"/>
        <rFont val="Times New Roman"/>
      </rPr>
      <t>, генеральный директор КГАОУ «Краевой центр образования»</t>
    </r>
  </si>
  <si>
    <r>
      <t xml:space="preserve">В рамках сессии будут представлены новые формы обучения длительно болеющих детей. Выступление посвящено презентации результатов обучения длительно болеющих детей с использованием информационных и коммуникационных технологий. Участники мероприятия также на короткий период станут учениками </t>
    </r>
    <r>
      <rPr>
        <sz val="12"/>
        <color rgb="FF000000"/>
        <rFont val="Times New Roman"/>
      </rPr>
      <t>больничного класса.</t>
    </r>
  </si>
  <si>
    <r>
      <t>педагоги</t>
    </r>
    <r>
      <rPr>
        <sz val="9"/>
        <color rgb="FF000000"/>
        <rFont val="Times New Roman"/>
      </rPr>
      <t xml:space="preserve"> </t>
    </r>
    <r>
      <rPr>
        <sz val="9"/>
        <rFont val="Times New Roman"/>
      </rPr>
      <t>психологи</t>
    </r>
  </si>
  <si>
    <t>12:00–13:00</t>
  </si>
  <si>
    <t>ЗАЛ «УШИНСКИЙ»</t>
  </si>
  <si>
    <r>
      <t>Модератор: Н. Чеботарь</t>
    </r>
    <r>
      <rPr>
        <sz val="12"/>
        <color rgb="FF373A3C"/>
        <rFont val="Times New Roman"/>
      </rPr>
      <t>, издатель Edutainme</t>
    </r>
  </si>
  <si>
    <r>
      <t>Спикер(ы): А.М. Кондаков</t>
    </r>
    <r>
      <rPr>
        <sz val="12"/>
        <color rgb="FF373A3C"/>
        <rFont val="Times New Roman"/>
      </rPr>
      <t>, генеральный директор компании «Мобильное электронное образование», президент Института мобильных образовательных систем, руководитель проекта по разработке ФГОС общего образования, член-корреспондент РАО, </t>
    </r>
    <r>
      <rPr>
        <b/>
        <sz val="12"/>
        <color rgb="FF373A3C"/>
        <rFont val="Times New Roman"/>
      </rPr>
      <t>И. Коломоец</t>
    </r>
    <r>
      <rPr>
        <sz val="12"/>
        <color rgb="FF373A3C"/>
        <rFont val="Times New Roman"/>
      </rPr>
      <t>, генеральный директор «Учи.Ру», </t>
    </r>
    <r>
      <rPr>
        <b/>
        <sz val="12"/>
        <color rgb="FF373A3C"/>
        <rFont val="Times New Roman"/>
      </rPr>
      <t>А. Сажин</t>
    </r>
    <r>
      <rPr>
        <sz val="12"/>
        <color rgb="FF373A3C"/>
        <rFont val="Times New Roman"/>
      </rPr>
      <t>, исполнительный директор «Открытой школы», </t>
    </r>
    <r>
      <rPr>
        <b/>
        <sz val="12"/>
        <color rgb="FF373A3C"/>
        <rFont val="Times New Roman"/>
      </rPr>
      <t>М. Черенков</t>
    </r>
    <r>
      <rPr>
        <sz val="12"/>
        <color rgb="FF373A3C"/>
        <rFont val="Times New Roman"/>
      </rPr>
      <t>, заместитель директора ГБОУ ГМЦ ДОгМ, </t>
    </r>
    <r>
      <rPr>
        <b/>
        <sz val="12"/>
        <color rgb="FF373A3C"/>
        <rFont val="Times New Roman"/>
      </rPr>
      <t>П. Арсеньев</t>
    </r>
    <r>
      <rPr>
        <sz val="12"/>
        <color rgb="FF373A3C"/>
        <rFont val="Times New Roman"/>
      </rPr>
      <t>, генеральный директор InternetUrok.ru, </t>
    </r>
    <r>
      <rPr>
        <b/>
        <sz val="12"/>
        <color rgb="FF373A3C"/>
        <rFont val="Times New Roman"/>
      </rPr>
      <t>Д. Комиссаров</t>
    </r>
    <r>
      <rPr>
        <sz val="12"/>
        <color rgb="FF373A3C"/>
        <rFont val="Times New Roman"/>
      </rPr>
      <t>, генеральный директор компании «Новые облачные технологии»</t>
    </r>
  </si>
  <si>
    <r>
      <t>педагоги</t>
    </r>
    <r>
      <rPr>
        <sz val="9"/>
        <color rgb="FF000000"/>
        <rFont val="Times New Roman"/>
      </rPr>
      <t xml:space="preserve"> </t>
    </r>
    <r>
      <rPr>
        <sz val="9"/>
        <rFont val="Times New Roman"/>
      </rPr>
      <t>руководители</t>
    </r>
  </si>
  <si>
    <t>12:15–12:45</t>
  </si>
  <si>
    <t>ЗАЛ МАСТЕР-КЛАССОВ</t>
  </si>
  <si>
    <t>Мастер-класс</t>
  </si>
  <si>
    <r>
      <t>Спикер(ы): В.Ю. Кирюхин</t>
    </r>
    <r>
      <rPr>
        <sz val="12"/>
        <color rgb="FF373A3C"/>
        <rFont val="Times New Roman"/>
      </rPr>
      <t>, исполнительный директор АНО ДПО «Сетевой институт ПрЭСТО»</t>
    </r>
  </si>
  <si>
    <t>Спикер расскажет, как тьюторское сопровождение позволяет работать в зоне ближайшего развития метапредметных и личностных результатов ребенка.</t>
  </si>
  <si>
    <r>
      <t>педагоги</t>
    </r>
    <r>
      <rPr>
        <sz val="9"/>
        <color rgb="FF000000"/>
        <rFont val="Times New Roman"/>
      </rPr>
      <t xml:space="preserve"> </t>
    </r>
    <r>
      <rPr>
        <sz val="9"/>
        <rFont val="Times New Roman"/>
      </rPr>
      <t>руководител</t>
    </r>
  </si>
  <si>
    <t>14:00–15:30</t>
  </si>
  <si>
    <t>Модератор: А.М. Царев</t>
  </si>
  <si>
    <r>
      <t>Спикер(ы): О.Ю. Васильева</t>
    </r>
    <r>
      <rPr>
        <sz val="12"/>
        <color rgb="FF373A3C"/>
        <rFont val="Times New Roman"/>
      </rPr>
      <t>, Министр образования и науки Российской Федерации, </t>
    </r>
    <r>
      <rPr>
        <b/>
        <sz val="12"/>
        <color rgb="FF373A3C"/>
        <rFont val="Times New Roman"/>
      </rPr>
      <t>Е.А. Сильянов</t>
    </r>
    <r>
      <rPr>
        <sz val="12"/>
        <color rgb="FF373A3C"/>
        <rFont val="Times New Roman"/>
      </rPr>
      <t>, руководитель Департамента государственной политики в сфере защиты прав детей Минобрнауки России, </t>
    </r>
    <r>
      <rPr>
        <b/>
        <sz val="12"/>
        <color rgb="FF373A3C"/>
        <rFont val="Times New Roman"/>
      </rPr>
      <t>А.В. Седунов</t>
    </r>
    <r>
      <rPr>
        <sz val="12"/>
        <color rgb="FF373A3C"/>
        <rFont val="Times New Roman"/>
      </rPr>
      <t>, начальник Государственного управления образования Псковской области, </t>
    </r>
    <r>
      <rPr>
        <b/>
        <sz val="12"/>
        <color rgb="FF373A3C"/>
        <rFont val="Times New Roman"/>
      </rPr>
      <t>Ю.А. Демьяненко</t>
    </r>
    <r>
      <rPr>
        <sz val="12"/>
        <color rgb="FF373A3C"/>
        <rFont val="Times New Roman"/>
      </rPr>
      <t>, ректор Псковского государственного университета, </t>
    </r>
    <r>
      <rPr>
        <b/>
        <sz val="12"/>
        <color rgb="FF373A3C"/>
        <rFont val="Times New Roman"/>
      </rPr>
      <t>А.А. Турчак</t>
    </r>
    <r>
      <rPr>
        <sz val="12"/>
        <color rgb="FF373A3C"/>
        <rFont val="Times New Roman"/>
      </rPr>
      <t>, губернатор Псковской области, </t>
    </r>
    <r>
      <rPr>
        <b/>
        <sz val="12"/>
        <color rgb="FF373A3C"/>
        <rFont val="Times New Roman"/>
      </rPr>
      <t>В.В. Емельянова</t>
    </r>
    <r>
      <rPr>
        <sz val="12"/>
        <color rgb="FF373A3C"/>
        <rFont val="Times New Roman"/>
      </rPr>
      <t>, первый заместитель губернатора Псковской области, </t>
    </r>
    <r>
      <rPr>
        <b/>
        <sz val="12"/>
        <color rgb="FF373A3C"/>
        <rFont val="Times New Roman"/>
      </rPr>
      <t>Н.Н. Малофеев</t>
    </r>
    <r>
      <rPr>
        <sz val="12"/>
        <color rgb="FF373A3C"/>
        <rFont val="Times New Roman"/>
      </rPr>
      <t>, директор ИКП РАО, академик РАО</t>
    </r>
  </si>
  <si>
    <r>
      <t>Торжественное открытие центра, обсуждение актуальных вопросов обучения и социализации детей с ОВЗ. Целью создания ФРЦ является развитие системы комплексного сопровождения детей с интеллектуальными нарушениями, с ТМНР в Российской Федерации, направленного на их включение в активную жизнь общества. К основным видам деятельности ФРЦ относятся: повышение квалификации специалистов через практико-ориентированные курсы, включающие стажировку на базе ФРЦ, разработка методических материалов для педагогов-</t>
    </r>
    <r>
      <rPr>
        <sz val="12"/>
        <color rgb="FF000000"/>
        <rFont val="Times New Roman"/>
      </rPr>
      <t>практиков, проведение онлайн-консультирования специалистов и родителей.</t>
    </r>
  </si>
  <si>
    <r>
      <t>педагоги</t>
    </r>
    <r>
      <rPr>
        <sz val="9"/>
        <color rgb="FF000000"/>
        <rFont val="Times New Roman"/>
      </rPr>
      <t xml:space="preserve"> </t>
    </r>
    <r>
      <rPr>
        <sz val="9"/>
        <rFont val="Times New Roman"/>
      </rPr>
      <t>психологи</t>
    </r>
  </si>
  <si>
    <t>15:30–16:15</t>
  </si>
  <si>
    <t>Модератор: Н.Н. Малофеев</t>
  </si>
  <si>
    <r>
      <t>Спикер(ы): Н.Н. Малофеев</t>
    </r>
    <r>
      <rPr>
        <sz val="12"/>
        <color rgb="FF373A3C"/>
        <rFont val="Times New Roman"/>
      </rPr>
      <t>, директор ИКП РАО, академик РАО</t>
    </r>
  </si>
  <si>
    <t>Открытая лекция по вопросам обучения и социализации детей с ОВЗ.</t>
  </si>
  <si>
    <r>
      <t>педагоги</t>
    </r>
    <r>
      <rPr>
        <sz val="9"/>
        <color rgb="FF000000"/>
        <rFont val="Times New Roman"/>
      </rPr>
      <t xml:space="preserve"> </t>
    </r>
    <r>
      <rPr>
        <sz val="9"/>
        <rFont val="Times New Roman"/>
      </rPr>
      <t>психологи</t>
    </r>
  </si>
  <si>
    <t>16:15–17:15</t>
  </si>
  <si>
    <t>Модератор: И.В. Евтушенко</t>
  </si>
  <si>
    <r>
      <t>Спикер(ы): И.В. Евтушенко</t>
    </r>
    <r>
      <rPr>
        <sz val="12"/>
        <color rgb="FF373A3C"/>
        <rFont val="Times New Roman"/>
      </rPr>
      <t>, профессор кафедры олигофренопедагогики и специальной психологии федерального государственного бюджетного образовательного учреждения высшего образования Московского педагогического государственного университета</t>
    </r>
  </si>
  <si>
    <t>Обучение детей со сложной структурой дефекта – одна из самых сложных педагогических задач. Профориентация для дальнейшего трудоустройства этой категории детей – важный шаг для осуществления равных возможностей всех членов общества.</t>
  </si>
  <si>
    <t>13.04.2017</t>
  </si>
  <si>
    <t>10:00–11:00</t>
  </si>
  <si>
    <t>Модератор: И.В. Рыбина</t>
  </si>
  <si>
    <r>
      <t>Спикер(ы): М.А. Симонова</t>
    </r>
    <r>
      <rPr>
        <sz val="12"/>
        <color rgb="FF373A3C"/>
        <rFont val="Times New Roman"/>
      </rPr>
      <t>, директор Учебно-научного института сравнительной образовательной политики РУДН, </t>
    </r>
    <r>
      <rPr>
        <b/>
        <sz val="12"/>
        <color rgb="FF373A3C"/>
        <rFont val="Times New Roman"/>
      </rPr>
      <t>Е.Л. Ворошилов</t>
    </r>
    <r>
      <rPr>
        <sz val="12"/>
        <color rgb="FF373A3C"/>
        <rFont val="Times New Roman"/>
      </rPr>
      <t>, заведующий кафедрой коррекционной педагогики и специальной психологии Академии повышения квалификации и профессиональной переподготовки работников образования, </t>
    </r>
    <r>
      <rPr>
        <b/>
        <sz val="12"/>
        <color rgb="FF373A3C"/>
        <rFont val="Times New Roman"/>
      </rPr>
      <t>А.В. Потемкина</t>
    </r>
    <r>
      <rPr>
        <sz val="12"/>
        <color rgb="FF373A3C"/>
        <rFont val="Times New Roman"/>
      </rPr>
      <t>, доцент кафедры тифлопедагогики, </t>
    </r>
    <r>
      <rPr>
        <b/>
        <sz val="12"/>
        <color rgb="FF373A3C"/>
        <rFont val="Times New Roman"/>
      </rPr>
      <t>Р.Н. Жаворонков</t>
    </r>
    <r>
      <rPr>
        <sz val="12"/>
        <color rgb="FF373A3C"/>
        <rFont val="Times New Roman"/>
      </rPr>
      <t>, профессор кафедры трудового права и права социального обеспечения, </t>
    </r>
    <r>
      <rPr>
        <b/>
        <sz val="12"/>
        <color rgb="FF373A3C"/>
        <rFont val="Times New Roman"/>
      </rPr>
      <t>О.А. Шевченко</t>
    </r>
    <r>
      <rPr>
        <sz val="12"/>
        <color rgb="FF373A3C"/>
        <rFont val="Times New Roman"/>
      </rPr>
      <t>, профессор кафедры трудового права</t>
    </r>
  </si>
  <si>
    <r>
      <t>педагоги</t>
    </r>
    <r>
      <rPr>
        <sz val="9"/>
        <color rgb="FF000000"/>
        <rFont val="Times New Roman"/>
      </rPr>
      <t xml:space="preserve"> </t>
    </r>
    <r>
      <rPr>
        <sz val="9"/>
        <rFont val="Times New Roman"/>
      </rPr>
      <t>психологи</t>
    </r>
  </si>
  <si>
    <t>11:30–13:30</t>
  </si>
  <si>
    <r>
      <t>Модератор: С.В. Алехина</t>
    </r>
    <r>
      <rPr>
        <sz val="12"/>
        <color rgb="FF373A3C"/>
        <rFont val="Times New Roman"/>
      </rPr>
      <t>, Л.Е. Олтаржевская</t>
    </r>
  </si>
  <si>
    <r>
      <t>Спикер(ы): участники Фестиваля Лучших инклюзивных практик – 2017</t>
    </r>
    <r>
      <rPr>
        <sz val="12"/>
        <color rgb="FF373A3C"/>
        <rFont val="Times New Roman"/>
      </rPr>
      <t>, организованного РООИ «Перспектива», победители и лауреаты конкура «Лучшая инклюзивная школа» – 2016</t>
    </r>
  </si>
  <si>
    <r>
      <t xml:space="preserve">Педагоги-победители конкурсов по инклюзивному образованию делятся опытом обучения детей с </t>
    </r>
    <r>
      <rPr>
        <sz val="12"/>
        <color rgb="FF000000"/>
        <rFont val="Times New Roman"/>
      </rPr>
      <t>ограниченными возможностями здоровья.</t>
    </r>
  </si>
  <si>
    <r>
      <t>педагоги</t>
    </r>
    <r>
      <rPr>
        <sz val="9"/>
        <color rgb="FF000000"/>
        <rFont val="Times New Roman"/>
      </rPr>
      <t xml:space="preserve"> </t>
    </r>
    <r>
      <rPr>
        <sz val="9"/>
        <rFont val="Times New Roman"/>
      </rPr>
      <t>психологи</t>
    </r>
  </si>
  <si>
    <t>14:15–14:30</t>
  </si>
  <si>
    <t>Модератор: Т.А. Иванова</t>
  </si>
  <si>
    <r>
      <t>Спикер(ы): Т.А. Иванова</t>
    </r>
    <r>
      <rPr>
        <sz val="12"/>
        <color rgb="FF373A3C"/>
        <rFont val="Times New Roman"/>
      </rPr>
      <t>, старший преподаватель Московского института открытого образования</t>
    </r>
  </si>
  <si>
    <t>Будут представлены эффективные модели организации повышения квалификации работников образования, базирующиеся на использовании информационных и дистанционных технологий.</t>
  </si>
  <si>
    <r>
      <t>педагоги</t>
    </r>
    <r>
      <rPr>
        <sz val="9"/>
        <color rgb="FF000000"/>
        <rFont val="Times New Roman"/>
      </rPr>
      <t xml:space="preserve"> </t>
    </r>
    <r>
      <rPr>
        <sz val="9"/>
        <rFont val="Times New Roman"/>
      </rPr>
      <t>психологи</t>
    </r>
  </si>
  <si>
    <t>15:45–16:15</t>
  </si>
  <si>
    <r>
      <t>Спикер(ы): И.В. Рыбина</t>
    </r>
    <r>
      <rPr>
        <sz val="12"/>
        <color rgb="FF373A3C"/>
        <rFont val="Times New Roman"/>
      </rPr>
      <t>, заместитель директора по содержанию ГБОУ Школы № 1788</t>
    </r>
  </si>
  <si>
    <t>Будет представлена диагностическая система выявления готовности педагога к работе с детьми с ограниченными возможностями здоровья. В рамках интерактивной сессии каждый присутствующий сможет принять участие в диагностике.</t>
  </si>
  <si>
    <r>
      <t>педагоги</t>
    </r>
    <r>
      <rPr>
        <sz val="9"/>
        <color rgb="FF000000"/>
        <rFont val="Times New Roman"/>
      </rPr>
      <t xml:space="preserve"> </t>
    </r>
    <r>
      <rPr>
        <sz val="9"/>
        <rFont val="Times New Roman"/>
      </rPr>
      <t>психологи</t>
    </r>
  </si>
  <si>
    <t>16:00–18:00</t>
  </si>
  <si>
    <t>ЗАЛ «КОРЧАК»</t>
  </si>
  <si>
    <r>
      <t xml:space="preserve">"Обеспечение качественного инклюзивного образования является одним из ключевых условий создания действительно инклюзивного общества. Право на образование должно быть гарантировано независимо от пола, расы, национальности, языка, происхождения, имущественного, социального и должностного положения, места жительства, отношения к религии, убеждений, принадлежности к общественным объединениям, а также других обстоятельств. Необходимо сделать все возможное, чтобы каждый ребенок имел возможность реализовать свой потенциал, так как каждый человек способен чувствовать и думать, каждый человек имеет право на общение и на то, чтобы быть услышанным, каждый человек нуждается в поддержке и дружбе ровесников. месте с тем особое внимание в настоящее время каждому государству необходимо уделять системным мерам по развитию на всех уровнях образования тех компонентов, будут закладывать основы межнационального взаимодействия, межконфессионального взаимоуважения, воспитания в детях и молодежи, уважение к культурам различных народов и поддержание углубленного знания мировой истории. Данные принципы коррелируются и с положениями Европейской культурной конвенции 1954 года (статья 2). елью круглого стола «Обеспечение качественного инклюзивного образования: подходы и опыт реализации» является поиск наиболее эффективных подходов в реализации политики инклюзивного образования, позволяющих с помощью образовательной программы раскрыть каждого ученика/студента. Инклюзивное образование подразумевает доступность образования для всех детей вне зависимости от особенностей нужд и потребностей ребенка, так как основной качественного инклюзивного образования является отсутствие какой-либо дискриминации в отношении детей, создание особых условий для детей, имеющих особые образовательные потребности. В этой связи опыт России и Совета Европы поможет выявить наиболее успешные механизмы и практики реализации государственной политики в области обеспечения качественного инклюзивного образования. В круглом столе ожидается участие ведущих российских и европейских </t>
    </r>
    <r>
      <rPr>
        <sz val="12"/>
        <color rgb="FF000000"/>
        <rFont val="Times New Roman"/>
      </rPr>
      <t>специалистов и экспертов.</t>
    </r>
  </si>
  <si>
    <t>17:30–17:45</t>
  </si>
  <si>
    <t>ЗАЛ «ПЛАТОН»</t>
  </si>
  <si>
    <t>Модератор: Е.Л. Ворошилова</t>
  </si>
  <si>
    <r>
      <t>Спикер(ы): Е.Л. Ворошилова</t>
    </r>
    <r>
      <rPr>
        <sz val="12"/>
        <color rgb="FF373A3C"/>
        <rFont val="Times New Roman"/>
      </rPr>
      <t>, заведующий кафедрой коррекционной педагогики и специальной психологии ФГАОУ ДПО «Академия повышения квалификации и профессиональной переподготовки работников образования»</t>
    </r>
  </si>
  <si>
    <r>
      <t xml:space="preserve">В выступлении будет представлен анализ проблем социально-бытовой адаптации детей-инвалидов. Будут содержательно раскрыты теоретические основы работы по социально-бытовой адаптации детей-инвалидов в образовательных организациях: рассмотрены цели, задачи, направления социально-бытовой адаптации. Особое внимание будет уделено технологии работы специалистов по социально-бытовой адаптации детей-инвалидов в образовательных организациях, реализующих адаптированные образовательные программы. Будут представлены результаты выполнения работ по проектам «Разработка учебного пособия и методических рекомендаций по организации работы по социально-бытовой адаптации детей-инвалидов для образовательных организаций, реализующих адаптированные образовательные программы» и «Обучение по программам повышения квалификации и программам профессиональной переподготовки педагогических работников образовательных организаций, реализующих адаптированные образовательные программы по вопросам реализации учебного пособия по </t>
    </r>
    <r>
      <rPr>
        <sz val="12"/>
        <color rgb="FF000000"/>
        <rFont val="Times New Roman"/>
      </rPr>
      <t>социально-бытовой адаптации».</t>
    </r>
  </si>
  <si>
    <r>
      <t>педагоги</t>
    </r>
    <r>
      <rPr>
        <sz val="9"/>
        <color rgb="FF000000"/>
        <rFont val="Times New Roman"/>
      </rPr>
      <t xml:space="preserve"> повышение квалификации </t>
    </r>
    <r>
      <rPr>
        <sz val="9"/>
        <rFont val="Times New Roman"/>
      </rPr>
      <t>психологи</t>
    </r>
  </si>
  <si>
    <t>14.04.2017</t>
  </si>
  <si>
    <r>
      <t>Спикер(ы): Р.Г. Тер-Григорьянц</t>
    </r>
    <r>
      <rPr>
        <sz val="12"/>
        <color rgb="FF373A3C"/>
        <rFont val="Times New Roman"/>
      </rPr>
      <t>, директор АНО «НМЦ «СУВАГ», </t>
    </r>
    <r>
      <rPr>
        <b/>
        <sz val="12"/>
        <color rgb="FF373A3C"/>
        <rFont val="Times New Roman"/>
      </rPr>
      <t>Х.-А.С. Халадов</t>
    </r>
    <r>
      <rPr>
        <sz val="12"/>
        <color rgb="FF373A3C"/>
        <rFont val="Times New Roman"/>
      </rPr>
      <t>, ректор Чеченского государственного педагогического университета, </t>
    </r>
    <r>
      <rPr>
        <b/>
        <sz val="12"/>
        <color rgb="FF373A3C"/>
        <rFont val="Times New Roman"/>
      </rPr>
      <t>А.А. Карпухина</t>
    </r>
    <r>
      <rPr>
        <sz val="12"/>
        <color rgb="FF373A3C"/>
        <rFont val="Times New Roman"/>
      </rPr>
      <t>, начальник отдела фандрайзинга и технического сопровождения проектов Чеченского государственного педагогического университета</t>
    </r>
  </si>
  <si>
    <r>
      <t xml:space="preserve">На сессии будут представлены разработанные учебные и методические материалы, проекты нормативных документов, сделанных по заказу Министерства образования </t>
    </r>
    <r>
      <rPr>
        <sz val="12"/>
        <color rgb="FF000000"/>
        <rFont val="Times New Roman"/>
      </rPr>
      <t>и науки Российской Федерации в течение 2016 года.</t>
    </r>
  </si>
  <si>
    <r>
      <t>педагоги</t>
    </r>
    <r>
      <rPr>
        <sz val="9"/>
        <color rgb="FF000000"/>
        <rFont val="Times New Roman"/>
      </rPr>
      <t xml:space="preserve"> </t>
    </r>
    <r>
      <rPr>
        <sz val="9"/>
        <rFont val="Times New Roman"/>
      </rPr>
      <t>психологи</t>
    </r>
  </si>
  <si>
    <t>11:00–11:30</t>
  </si>
  <si>
    <t>Модератор: Ю.Н. Белехов</t>
  </si>
  <si>
    <r>
      <t>Спикер(ы): С.А. Аверин</t>
    </r>
    <r>
      <rPr>
        <sz val="12"/>
        <color rgb="FF373A3C"/>
        <rFont val="Times New Roman"/>
      </rPr>
      <t>, президент ГК «ЭЛТИ-КУДИЦ»</t>
    </r>
  </si>
  <si>
    <r>
      <t xml:space="preserve">В докладе будет представлен опыт сотрудничества образования, науки и бизнеса при реализации образовательного модуля «Золотой ключик» для детей с </t>
    </r>
    <r>
      <rPr>
        <sz val="12"/>
        <color rgb="FF000000"/>
        <rFont val="Times New Roman"/>
      </rPr>
      <t>нарушениями саморегуляции.</t>
    </r>
  </si>
  <si>
    <r>
      <t>педагоги</t>
    </r>
    <r>
      <rPr>
        <sz val="9"/>
        <color rgb="FF000000"/>
        <rFont val="Times New Roman"/>
      </rPr>
      <t xml:space="preserve"> </t>
    </r>
    <r>
      <rPr>
        <sz val="9"/>
        <rFont val="Times New Roman"/>
      </rPr>
      <t>психологи</t>
    </r>
  </si>
  <si>
    <t>11:30–12:00</t>
  </si>
  <si>
    <t>Модератор: А.В. Хаустов</t>
  </si>
  <si>
    <r>
      <t>Спикер(ы): А.В. Хаустов</t>
    </r>
    <r>
      <rPr>
        <sz val="12"/>
        <color rgb="FF373A3C"/>
        <rFont val="Times New Roman"/>
      </rPr>
      <t>, директор Федерального ресурсного центра по организации комплексного сопровождения детей с РАС, главный редактор журнала «Аутизм и нарушения развития»</t>
    </r>
  </si>
  <si>
    <r>
      <t xml:space="preserve">В ходе проведения методической гостиной будет представлен опыт Федерального ресурсного центра по включению ребенка с расстройством аутистического спектра в образовательную среду. В ходе интерактивного взаимодействия участники </t>
    </r>
    <r>
      <rPr>
        <sz val="12"/>
        <color rgb="FF000000"/>
        <rFont val="Times New Roman"/>
      </rPr>
      <t>мероприятия получат практические рекомендации от специалистов ФРЦ.</t>
    </r>
  </si>
  <si>
    <r>
      <t>педагоги</t>
    </r>
    <r>
      <rPr>
        <sz val="9"/>
        <color rgb="FF000000"/>
        <rFont val="Times New Roman"/>
      </rPr>
      <t xml:space="preserve"> </t>
    </r>
    <r>
      <rPr>
        <sz val="9"/>
        <rFont val="Times New Roman"/>
      </rPr>
      <t>психологи</t>
    </r>
  </si>
  <si>
    <t>12:00–12:30</t>
  </si>
  <si>
    <r>
      <t>Модератор: А. Гулин</t>
    </r>
    <r>
      <rPr>
        <sz val="12"/>
        <color rgb="FF373A3C"/>
        <rFont val="Times New Roman"/>
      </rPr>
      <t>, руководитель подразделения гимназии № 1576 (Москва)</t>
    </r>
  </si>
  <si>
    <r>
      <t>Спикер(ы): Т.М. Ковалева</t>
    </r>
    <r>
      <rPr>
        <sz val="12"/>
        <color rgb="FF373A3C"/>
        <rFont val="Times New Roman"/>
      </rPr>
      <t>, учитель гимназии № 1576 (г. Москва), </t>
    </r>
    <r>
      <rPr>
        <b/>
        <sz val="12"/>
        <color rgb="FF373A3C"/>
        <rFont val="Times New Roman"/>
      </rPr>
      <t>М.М. Лазуткина</t>
    </r>
  </si>
  <si>
    <r>
      <t xml:space="preserve">Принцип индивидуализации становится одним из ведущих принципов современного образования, так как в условиях нарастающей неопределенности и динамичности жизни для человека одним из важных условий сохранения своей субъектности является построение им индивидуальной образовательной программы. Создание условий для построения каждым школьником или студентом индивидуальной образовательной программы предполагает задание специальной в образовательной практике педагогической позиции тьютора. Эта тьюторская позиция может быть представлена или в виде отдельной профессии («Профстандарт тьюторской деятельности»), или в виде тьюторской компетентности современного воспитателя, учителя, преподавателя в высшей школе. Способен ли каждый педагог, прошедший обучение, стать тьютором? Свои позиции представят участники </t>
    </r>
    <r>
      <rPr>
        <sz val="12"/>
        <color rgb="FF000000"/>
        <rFont val="Times New Roman"/>
      </rPr>
      <t>круглого стола.</t>
    </r>
  </si>
  <si>
    <r>
      <t>педагоги</t>
    </r>
    <r>
      <rPr>
        <sz val="9"/>
        <color rgb="FF000000"/>
        <rFont val="Times New Roman"/>
      </rPr>
      <t xml:space="preserve"> </t>
    </r>
    <r>
      <rPr>
        <sz val="9"/>
        <rFont val="Times New Roman"/>
      </rPr>
      <t>психологи</t>
    </r>
  </si>
  <si>
    <t>12:00–12:15</t>
  </si>
  <si>
    <r>
      <t>Спикер(ы): Е.С. Иванкова</t>
    </r>
    <r>
      <rPr>
        <sz val="12"/>
        <color rgb="FF373A3C"/>
        <rFont val="Times New Roman"/>
      </rPr>
      <t>, руководитель проекта «Цветы жизни» благотворительного фонда «Берег надежды»</t>
    </r>
  </si>
  <si>
    <t>Проект появился в 2013 году и изначально это было несколько занятий для детей, семьи которых раньше обращались в фонд. Это были отдельные мастер-классы, выезды на экскурсии. Но поскольку интерес к такой форме работы неизменно рос, в фонд обращались семьи, не получавшие от нас помощь, проект трансформировался в полноценную творческую школу для детей с ограниченными возможностями здоровья. На сегодняшний день дети занимаются по восьми направлениям – информатика, изобразительное искусство, флористика, валяние, театр, легоконструирование, фотодело и модельная школа.</t>
  </si>
  <si>
    <r>
      <t>педагоги</t>
    </r>
    <r>
      <rPr>
        <sz val="9"/>
        <color rgb="FF000000"/>
        <rFont val="Times New Roman"/>
      </rPr>
      <t xml:space="preserve"> </t>
    </r>
    <r>
      <rPr>
        <sz val="9"/>
        <rFont val="Times New Roman"/>
      </rPr>
      <t>психологи</t>
    </r>
  </si>
  <si>
    <t>12:30–12:45</t>
  </si>
  <si>
    <r>
      <t>Спикер(ы): С.И. Мелина</t>
    </r>
    <r>
      <rPr>
        <sz val="12"/>
        <color rgb="FF373A3C"/>
        <rFont val="Times New Roman"/>
      </rPr>
      <t>, методист государственного бюджетного образовательного учреждения города Москвы дополнительного профессионального образования (повышения квалификации) специалистов, Городской методический центр Департамента образования города Москвы (ГБОУ ГМЦ ДОгМ), </t>
    </r>
    <r>
      <rPr>
        <b/>
        <sz val="12"/>
        <color rgb="FF373A3C"/>
        <rFont val="Times New Roman"/>
      </rPr>
      <t>О.Е. Камагина</t>
    </r>
    <r>
      <rPr>
        <sz val="12"/>
        <color rgb="FF373A3C"/>
        <rFont val="Times New Roman"/>
      </rPr>
      <t>, методист государственного бюджетного образовательного учреждения города Москвы дополнительного профессионального образования (повышения квалификации) специалистов, Городской методический центр Департамента образования города Москвы (ГБОУ ГМЦ ДОгМ)</t>
    </r>
  </si>
  <si>
    <r>
      <t xml:space="preserve">Музей образовательной организации может и должен стать средством социальной адаптации детей с ОВЗ. Предоставляя всем посетителям равные возможности доступа к экспозиции, к музейным ценностям, школьный музей готовит детей к интеграции в современную жизнь. На круглом столе будет представлен и обобщен опыт педагогов-участников Городского фестиваля-конкурса «Школьный музей: новые </t>
    </r>
    <r>
      <rPr>
        <sz val="12"/>
        <color rgb="FF000000"/>
        <rFont val="Times New Roman"/>
      </rPr>
      <t>возможности», инициатором которого стал ГБОУ ГМЦ ДОгМ.</t>
    </r>
  </si>
  <si>
    <r>
      <t>педагоги</t>
    </r>
    <r>
      <rPr>
        <sz val="9"/>
        <color rgb="FF000000"/>
        <rFont val="Times New Roman"/>
      </rPr>
      <t xml:space="preserve"> </t>
    </r>
    <r>
      <rPr>
        <sz val="9"/>
        <rFont val="Times New Roman"/>
      </rPr>
      <t>психологи</t>
    </r>
  </si>
  <si>
    <t>14:00–15:00</t>
  </si>
  <si>
    <r>
      <t>Модератор: Е.Е. Семченко</t>
    </r>
    <r>
      <rPr>
        <sz val="12"/>
        <color rgb="FF373A3C"/>
        <rFont val="Times New Roman"/>
      </rPr>
      <t>, начальник Управления надзора и контроля за деятельностью органов исполнительной власти субъектов Российской Федерации Рособрнадзора</t>
    </r>
  </si>
  <si>
    <r>
      <t>Спикер(ы): С.С. Кравцов</t>
    </r>
    <r>
      <rPr>
        <sz val="12"/>
        <color rgb="FF373A3C"/>
        <rFont val="Times New Roman"/>
      </rPr>
      <t>, руководитель Федеральной службы по надзору в сфере образования и науки (Рособрнадзор), </t>
    </r>
    <r>
      <rPr>
        <b/>
        <sz val="12"/>
        <color rgb="FF373A3C"/>
        <rFont val="Times New Roman"/>
      </rPr>
      <t>А. Шляйхер</t>
    </r>
    <r>
      <rPr>
        <sz val="12"/>
        <color rgb="FF373A3C"/>
        <rFont val="Times New Roman"/>
      </rPr>
      <t>, директор Директората по образованию и навыкам ОЭСР, </t>
    </r>
    <r>
      <rPr>
        <b/>
        <sz val="12"/>
        <color rgb="FF373A3C"/>
        <rFont val="Times New Roman"/>
      </rPr>
      <t>Д. Хастед</t>
    </r>
    <r>
      <rPr>
        <sz val="12"/>
        <color rgb="FF373A3C"/>
        <rFont val="Times New Roman"/>
      </rPr>
      <t>, директор Международной ассоциации по оценке образовательных достижений (IEA), </t>
    </r>
    <r>
      <rPr>
        <b/>
        <sz val="12"/>
        <color rgb="FF373A3C"/>
        <rFont val="Times New Roman"/>
      </rPr>
      <t>С.В. Станченко</t>
    </r>
    <r>
      <rPr>
        <sz val="12"/>
        <color rgb="FF373A3C"/>
        <rFont val="Times New Roman"/>
      </rPr>
      <t>, руководитель центра национальных и международных исследований качества образования ФГБУ «ФИОКО», </t>
    </r>
    <r>
      <rPr>
        <b/>
        <sz val="12"/>
        <color rgb="FF373A3C"/>
        <rFont val="Times New Roman"/>
      </rPr>
      <t>С.Н. Пономаренко</t>
    </r>
    <r>
      <rPr>
        <sz val="12"/>
        <color rgb="FF373A3C"/>
        <rFont val="Times New Roman"/>
      </rPr>
      <t>, директор ФГБУ «ФИОКО»</t>
    </r>
  </si>
  <si>
    <r>
      <t>#оценкакачества</t>
    </r>
    <r>
      <rPr>
        <sz val="9"/>
        <color rgb="FF000000"/>
        <rFont val="Times New Roman"/>
      </rPr>
      <t xml:space="preserve"> </t>
    </r>
    <r>
      <rPr>
        <sz val="9"/>
        <rFont val="Times New Roman"/>
      </rPr>
      <t>#стандартыбудущего</t>
    </r>
  </si>
  <si>
    <r>
      <t>работники органов управления образованием</t>
    </r>
    <r>
      <rPr>
        <sz val="9"/>
        <color rgb="FF000000"/>
        <rFont val="Times New Roman"/>
      </rPr>
      <t xml:space="preserve"> </t>
    </r>
    <r>
      <rPr>
        <sz val="9"/>
        <rFont val="Times New Roman"/>
      </rPr>
      <t>руководители</t>
    </r>
  </si>
  <si>
    <t>14:30–16:00</t>
  </si>
  <si>
    <t>Повышение доступности и качества высшего образования для лиц с инвалидностью и ОВЗ на основе создания условий доступности в организациях высшего образования и многоуровневой сети ресурсных учебно-методических центров в вузах РФ (РУМЦ). РУМЦ – структура, решающая задачи по координации, методической, кадровой и организационной поддержке образовательного процесса для людей с инвалидностью и ОВЗ в субъектах Российской Федерации. РУМЦ РГСУ работает в двух направлениях: внутреннее (на задачи вуза по развитию инклюзивного образования) и внешнее (взаимодействие с внешними партнерами).</t>
  </si>
  <si>
    <r>
      <t>заместители руководителей</t>
    </r>
    <r>
      <rPr>
        <sz val="9"/>
        <color rgb="FF000000"/>
        <rFont val="Times New Roman"/>
      </rPr>
      <t xml:space="preserve"> </t>
    </r>
    <r>
      <rPr>
        <sz val="9"/>
        <rFont val="Times New Roman"/>
      </rPr>
      <t>руководители</t>
    </r>
  </si>
  <si>
    <t>14:45–15:45</t>
  </si>
  <si>
    <r>
      <t>Спикер(ы): А.А. Еремина</t>
    </r>
    <r>
      <rPr>
        <sz val="12"/>
        <color rgb="FF373A3C"/>
        <rFont val="Times New Roman"/>
      </rPr>
      <t>, доцент, учитель-дефектолог ГКОУ СКОШИ № 52, ГОУ ВО МГОУ 7, </t>
    </r>
    <r>
      <rPr>
        <b/>
        <sz val="12"/>
        <color rgb="FF373A3C"/>
        <rFont val="Times New Roman"/>
      </rPr>
      <t>О.Г. Приходько</t>
    </r>
    <r>
      <rPr>
        <sz val="12"/>
        <color rgb="FF373A3C"/>
        <rFont val="Times New Roman"/>
      </rPr>
      <t>, директор ИСОиКР ГАОУ ВО МГПУ, заведующий кафедрой логопедии, Институт специального образования и комплексной реабилитации ГАОУ ВО МГПУ, </t>
    </r>
    <r>
      <rPr>
        <b/>
        <sz val="12"/>
        <color rgb="FF373A3C"/>
        <rFont val="Times New Roman"/>
      </rPr>
      <t>В.Ю. Куршева</t>
    </r>
    <r>
      <rPr>
        <sz val="12"/>
        <color rgb="FF373A3C"/>
        <rFont val="Times New Roman"/>
      </rPr>
      <t>, педагог-психолог КГБОУ Красноярская школа-интернат № 9, </t>
    </r>
    <r>
      <rPr>
        <b/>
        <sz val="12"/>
        <color rgb="FF373A3C"/>
        <rFont val="Times New Roman"/>
      </rPr>
      <t>Т.Я. Белоусова</t>
    </r>
    <r>
      <rPr>
        <sz val="12"/>
        <color rgb="FF373A3C"/>
        <rFont val="Times New Roman"/>
      </rPr>
      <t>, директор ГКОУ РО Волгодонская специальная школа-интернат «Восхождение», </t>
    </r>
    <r>
      <rPr>
        <b/>
        <sz val="12"/>
        <color rgb="FF373A3C"/>
        <rFont val="Times New Roman"/>
      </rPr>
      <t>Е.А. Фондорка</t>
    </r>
    <r>
      <rPr>
        <sz val="12"/>
        <color rgb="FF373A3C"/>
        <rFont val="Times New Roman"/>
      </rPr>
      <t>, музыкальный руководитель КМБ № 4 ДО № 1, </t>
    </r>
    <r>
      <rPr>
        <b/>
        <sz val="12"/>
        <color rgb="FF373A3C"/>
        <rFont val="Times New Roman"/>
      </rPr>
      <t>Н.В. Микляева</t>
    </r>
    <r>
      <rPr>
        <sz val="12"/>
        <color rgb="FF373A3C"/>
        <rFont val="Times New Roman"/>
      </rPr>
      <t>, профессор Института детства ФГБОУ ВО МПГУ, главный редактор журнала «Современный детский сад», Институт детства ФГБОУ ВО МПГУ</t>
    </r>
  </si>
  <si>
    <r>
      <t xml:space="preserve">В выступлении будут затронуты следующие вопросы: 1. Подходы к индивидуализации образовательных результатов для обучающихся с ОВЗ, в том числе с умственной отсталостью. 2. Ранняя комплексная помощь детям с ограниченными возможностями здоровья. 3. Индивидуальные карты развития как средство оценки динамики развития ребёнка. 4. «Здоровьесберегающие технологии в рамках образовательного учреждения для детей с ОВЗ». 5. Музыкальные занятия в инклюзивном пространстве. 6. Инклюзивная группа: проектирование индивидуального образовательного </t>
    </r>
    <r>
      <rPr>
        <sz val="12"/>
        <color rgb="FF000000"/>
        <rFont val="Times New Roman"/>
      </rPr>
      <t>маршрута и программы для детей с ОВЗ.</t>
    </r>
  </si>
  <si>
    <r>
      <t>педагоги</t>
    </r>
    <r>
      <rPr>
        <sz val="9"/>
        <color rgb="FF000000"/>
        <rFont val="Times New Roman"/>
      </rPr>
      <t xml:space="preserve"> </t>
    </r>
    <r>
      <rPr>
        <sz val="9"/>
        <rFont val="Times New Roman"/>
      </rPr>
      <t>психологи</t>
    </r>
  </si>
  <si>
    <t>15:00–15:30</t>
  </si>
  <si>
    <t>Модератор: имя модератора уточняется</t>
  </si>
  <si>
    <r>
      <t>Спикер(ы): И.Д. Тааев</t>
    </r>
    <r>
      <rPr>
        <sz val="12"/>
        <color rgb="FF373A3C"/>
        <rFont val="Times New Roman"/>
      </rPr>
      <t>, первый заместитель министра образования и науки Чеченской Республики, </t>
    </r>
    <r>
      <rPr>
        <b/>
        <sz val="12"/>
        <color rgb="FF373A3C"/>
        <rFont val="Times New Roman"/>
      </rPr>
      <t>Е.В. Смирнова</t>
    </r>
    <r>
      <rPr>
        <sz val="12"/>
        <color rgb="FF373A3C"/>
        <rFont val="Times New Roman"/>
      </rPr>
      <t>, начальник отдела технологического обеспечения электронного мониторинга Академии социального управления</t>
    </r>
  </si>
  <si>
    <r>
      <t xml:space="preserve">Представленные варианты мониторингов, проводимые в регионах, позволяют увидеть многообразие моделей, способы применения результатов и типовые проблемы мониторинговых процедур. Участники панели расскажут о том, как использовать результаты мониторингов для корректировки качества образования в регионе и отдельных школах, об используемых инструментах, а также о проблемах, с которыми сталкиваются регионы при проведении региональных оценочных </t>
    </r>
    <r>
      <rPr>
        <sz val="12"/>
        <color rgb="FF000000"/>
        <rFont val="Times New Roman"/>
      </rPr>
      <t>процедур.</t>
    </r>
  </si>
  <si>
    <r>
      <t>работники органов управления образованием</t>
    </r>
    <r>
      <rPr>
        <sz val="9"/>
        <color rgb="FF000000"/>
        <rFont val="Times New Roman"/>
      </rPr>
      <t xml:space="preserve"> </t>
    </r>
    <r>
      <rPr>
        <sz val="9"/>
        <rFont val="Times New Roman"/>
      </rPr>
      <t>руководители</t>
    </r>
  </si>
  <si>
    <t>15.04.2017</t>
  </si>
  <si>
    <t>Модератор: С.В. Алехина</t>
  </si>
  <si>
    <r>
      <t>Спикер(ы): Е.В. Самсонова</t>
    </r>
    <r>
      <rPr>
        <sz val="12"/>
        <color rgb="FF373A3C"/>
        <rFont val="Times New Roman"/>
      </rPr>
      <t>, руководитель НМЦ ИПИО, </t>
    </r>
    <r>
      <rPr>
        <b/>
        <sz val="12"/>
        <color rgb="FF373A3C"/>
        <rFont val="Times New Roman"/>
      </rPr>
      <t>Е.Л. Цырульникова</t>
    </r>
    <r>
      <rPr>
        <sz val="12"/>
        <color rgb="FF373A3C"/>
        <rFont val="Times New Roman"/>
      </rPr>
      <t>, руководитель структурного подразделения «Наш дом» ГБОУ СОШ № 1206, </t>
    </r>
    <r>
      <rPr>
        <b/>
        <sz val="12"/>
        <color rgb="FF373A3C"/>
        <rFont val="Times New Roman"/>
      </rPr>
      <t>Е.В. Багарадникова</t>
    </r>
    <r>
      <rPr>
        <sz val="12"/>
        <color rgb="FF373A3C"/>
        <rFont val="Times New Roman"/>
      </rPr>
      <t>, исполнительный директор РОО помощи детям с расстройствами аутистического спектра «Контакт», член Совета МГАРДИ член Координационного совета по делам инвалидов при ОП РФ, председатель Управляющего совета ЦПМССДиП ГБОУ ВПО МГППУ, </t>
    </r>
    <r>
      <rPr>
        <b/>
        <sz val="12"/>
        <color rgb="FF373A3C"/>
        <rFont val="Times New Roman"/>
      </rPr>
      <t>И.Ю. Шпитальская</t>
    </r>
    <r>
      <rPr>
        <sz val="12"/>
        <color rgb="FF373A3C"/>
        <rFont val="Times New Roman"/>
      </rPr>
      <t>, директор ЦССВ «Вера, Надежда, Любовь»</t>
    </r>
  </si>
  <si>
    <t>Родители детей с ограниченными возможностями здоровья при выборе детского сада или школы сегодня не имеют достаточной информации о тех специальных образовательных условиях, которые созданы в том или ином детском саду или школе. Наличие такой информации на сайтах образовательных организаций, создание информационных навигаторов социальных и образовательных услуг для детей с ОВЗ и их семей в регионе – актуальная задача, которую необходимо решить совместными усилиями различных ведомств при участии родителей. Круглый стол посвящен обсуждению запросов родителей на предоставление необходимой информации, презентации существующих информационных ресурсов и проектов информационных навигаторов, выработке предложений для образовательных организаций и муниципалитетов по созданию информационных ресурсов.</t>
  </si>
  <si>
    <r>
      <t>педагоги</t>
    </r>
    <r>
      <rPr>
        <sz val="9"/>
        <color rgb="FF000000"/>
        <rFont val="Times New Roman"/>
      </rPr>
      <t xml:space="preserve"> </t>
    </r>
    <r>
      <rPr>
        <sz val="9"/>
        <rFont val="Times New Roman"/>
      </rPr>
      <t>психологи</t>
    </r>
  </si>
  <si>
    <t>12:30–13:30</t>
  </si>
  <si>
    <t>ЗАЛ «МИНОБРНАУКИ РОССИИ»</t>
  </si>
  <si>
    <r>
      <t>Модератор: В.В. Скарга</t>
    </r>
    <r>
      <rPr>
        <sz val="12"/>
        <color rgb="FF373A3C"/>
        <rFont val="Times New Roman"/>
      </rPr>
      <t>, начальник отдела специального образования и здоровьесбережения в сфере образования министерства общего и профессионального образования Ростовской области</t>
    </r>
  </si>
  <si>
    <r>
      <t>Спикер(ы): В.В. Скарга</t>
    </r>
    <r>
      <rPr>
        <sz val="12"/>
        <color rgb="FF373A3C"/>
        <rFont val="Times New Roman"/>
      </rPr>
      <t>, начальник отдела специального образования и здоровьесбережения в сфере образования министерства общего и профессионального образования Ростовской области, </t>
    </r>
    <r>
      <rPr>
        <b/>
        <sz val="12"/>
        <color rgb="FF373A3C"/>
        <rFont val="Times New Roman"/>
      </rPr>
      <t>В.Б. Войнов</t>
    </r>
    <r>
      <rPr>
        <sz val="12"/>
        <color rgb="FF373A3C"/>
        <rFont val="Times New Roman"/>
      </rPr>
      <t>, научный консультант Регионального центра здоровьесбережения в сфере образования ГБУ РО Центра психолого-педагогической, медицинской и социальной помощи, ведущий научный сотрудник ФГБУН Института аридных зон Южного научного центра Российской академии наук, </t>
    </r>
    <r>
      <rPr>
        <b/>
        <sz val="12"/>
        <color rgb="FF373A3C"/>
        <rFont val="Times New Roman"/>
      </rPr>
      <t>С.Н. Кульба</t>
    </r>
    <r>
      <rPr>
        <sz val="12"/>
        <color rgb="FF373A3C"/>
        <rFont val="Times New Roman"/>
      </rPr>
      <t>, научный консультант Регионального центра здоровьесбережения в сфере образования ГБУ РО Центра психолого-педагогической, медицинской и социальной помощи, старший научный сотрудник кафедры биологии и общей патологии ДГТУ</t>
    </r>
  </si>
  <si>
    <t>13:00–13:15</t>
  </si>
  <si>
    <t>Модератор: М.М. Прочухаева</t>
  </si>
  <si>
    <r>
      <t>Спикер(ы): М.М. Прочухаева</t>
    </r>
    <r>
      <rPr>
        <sz val="12"/>
        <color rgb="FF373A3C"/>
        <rFont val="Times New Roman"/>
      </rPr>
      <t>, директор ГБОУ Школы № 518, педагог-психолог высшей категории</t>
    </r>
  </si>
  <si>
    <r>
      <t xml:space="preserve">Выступление посвящено проектированию современной инклюзивной образовательной организации. Образовательный инклюзивный комплекс – новая модель инклюзивной образовательной организации. Инклюзивное образование выбирается участниками образовательного процесса в равной мере с ориентиром на детей с ОВЗ, обычно развивающихся детей и детей, опережающих возрастные нормативы. Фундамент для инклюзивного образования – возможность создания индивидуальной траектории обучения детей с дошкольного возраста до окончания школы с минимальным риском стигматизации. Виды и формы дошкольного отделения: первичный прием (коллегиальная консультация семьи), служба ранней помощи, лекотека, группа «Особый ребенок», инклюзивные группы. Структура школьного отделения: инклюзивные классы, ресурсные классы, профильные </t>
    </r>
    <r>
      <rPr>
        <sz val="12"/>
        <color rgb="FF000000"/>
        <rFont val="Times New Roman"/>
      </rPr>
      <t>классы.</t>
    </r>
  </si>
  <si>
    <r>
      <t>педагоги</t>
    </r>
    <r>
      <rPr>
        <sz val="9"/>
        <color rgb="FF000000"/>
        <rFont val="Times New Roman"/>
      </rPr>
      <t xml:space="preserve"> </t>
    </r>
    <r>
      <rPr>
        <sz val="9"/>
        <rFont val="Times New Roman"/>
      </rPr>
      <t>психологи</t>
    </r>
  </si>
  <si>
    <t>13:15–13:30</t>
  </si>
  <si>
    <t>Модератор: Л. Маррэ</t>
  </si>
  <si>
    <r>
      <t>Спикер(ы): Л. Маррэ</t>
    </r>
    <r>
      <rPr>
        <sz val="12"/>
        <color rgb="FF373A3C"/>
        <rFont val="Times New Roman"/>
      </rPr>
      <t>, куратор инклюзивных программ и специалист выставочного отдела Музея русского импрессионизма</t>
    </r>
  </si>
  <si>
    <r>
      <t xml:space="preserve">Как создать информационно доступную среду для посетителей с инвалидностью всех возрастов и привлечь новую публику в музей? Как в этом могут помочь дополнительные программы и мероприятия и в чем основные отличия инклюзии от «доступности» в музейных </t>
    </r>
    <r>
      <rPr>
        <sz val="12"/>
        <color rgb="FF000000"/>
        <rFont val="Times New Roman"/>
      </rPr>
      <t>программах.</t>
    </r>
  </si>
  <si>
    <r>
      <t>педагоги</t>
    </r>
    <r>
      <rPr>
        <sz val="9"/>
        <color rgb="FF000000"/>
        <rFont val="Times New Roman"/>
      </rPr>
      <t xml:space="preserve"> </t>
    </r>
    <r>
      <rPr>
        <sz val="9"/>
        <rFont val="Times New Roman"/>
      </rPr>
      <t>психологи</t>
    </r>
  </si>
  <si>
    <t>13:30–13:45</t>
  </si>
  <si>
    <t>ЗАЛ "ВЫГОТСКИЙ"</t>
  </si>
  <si>
    <t>Взаимодействие образовательного учреждения и родителей – необходимость, механизмы, формы, возможности для построения оптимального образовательного маршрута ребенка с ОВЗ</t>
  </si>
  <si>
    <t>Модератор: Ю.И. Камал</t>
  </si>
  <si>
    <t>Спикер(ы): Ю.И. Камал, председатель Совета МГАРДИ, член Координационного совета по делам инвалидов при ОП РФ, член Общественной палаты Москвы</t>
  </si>
  <si>
    <t>Какую роль играет взаимодействие с родителями детей с ОВЗ в работе образовательного учреждения и как это взаимодействие правильно построить? В каких формах это взаимодействие реализуется на практике и к какому результату приводит? Общие принципы и конкретные примеры.</t>
  </si>
  <si>
    <t>13:45–14:15</t>
  </si>
  <si>
    <t>Проблемное поведение в школе и дома. Как научить ребенка вести себя хорошо</t>
  </si>
  <si>
    <t>Модератор: И.И. Кулешова</t>
  </si>
  <si>
    <t>Спикер(ы): И.И. Кулешова, магистр специального образования, дефектолог, член РОО помощи детям с РАС «Контакт», куратор ресурсных классов ГБОУ СОШ № 2009</t>
  </si>
  <si>
    <t>В течение семинара слушатели узнают о причинах возникновения нежелательного поведения у детей и способах воздействия и коррекции такого поведения в школе и дома.</t>
  </si>
  <si>
    <t>13:30-14:30</t>
  </si>
  <si>
    <t>ЗАЛ «РАЧИНСКИЙ»</t>
  </si>
  <si>
    <t>Дискуссия «Гармоничное развитие ребенка в условиях агрессивной информационной среды»</t>
  </si>
  <si>
    <t>За последние годы произошла трансформация среды, в которой растут наши дети. Телевизор, реклама, яркие игры и игрушки, планшеты и смартфоны – все это помогает занять детей, но и приводит к информационной и сенсорной перегрузке. С этим может быть связаны нарушение внимания, расстройства аутистического спектра и другие психоневрологические нарушения. Современные информационные и нейротехнологии помогают осуществлять точную психодиагностику, оценку способностей ребенка, а также создавать учебные материалы нового поколения, которые способны сделать учебу увлекательной и подать информацию так, чтобы она проще усваивалась.</t>
  </si>
  <si>
    <t>Участники: депутат Московской городской Думы, директор Научно-практического центра детской психоневрологии Департамента здравоохранения города Москвы Татьяна Батышева, ректор Государственного института русского языка им. А.С. Пушкина Маргарита Русецкая, исполнительный директор РОО помощи детям с расстройствами аутистического спектра "Контакт" Елена Багарадникова, Магистр психолого- педагогических наук, учитель- логопед, учитель автономного класса ГБОУ "Вертикаль" Калач Мария Александровна</t>
  </si>
  <si>
    <t>Модератор: Антон Варламов, руководитель Центра нейрокоммуникативных исследований Государственного института русского языка им. А.С. Пушкина</t>
  </si>
  <si>
    <t>14:45–16:15</t>
  </si>
  <si>
    <r>
      <t>Спикер(ы): Р.А. Золотовицкий</t>
    </r>
    <r>
      <rPr>
        <sz val="12"/>
        <color rgb="FF373A3C"/>
        <rFont val="Times New Roman"/>
      </rPr>
      <t>, психолог школы № 1465, Moreno-Institut Moskau-Heidelberg (г. Москва)</t>
    </r>
  </si>
  <si>
    <r>
      <t xml:space="preserve">Мастер-класс направлен на развитие у старшеклассников коммуникативных навыков, которые они могут получить в процессе игры. Педагогический и воспитательный процесс состоит из содержания и групповой динамики, которая во многом определяется отношениями учеников Участники мастер-класса познакомятся с методом социодрамы, который позволяет выявить общий интерес и </t>
    </r>
    <r>
      <rPr>
        <sz val="12"/>
        <color rgb="FF000000"/>
        <rFont val="Times New Roman"/>
      </rPr>
      <t>сформулировать тему для групповой работы в классе.</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</si>
</sst>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ont>
    <font>
      <b/>
      <sz val="11"/>
      <color rgb="FF000000"/>
      <name val="Calibri"/>
    </font>
    <font>
      <b/>
      <sz val="12"/>
      <color rgb="FF373A3C"/>
      <name val="Times New Roman"/>
    </font>
    <font>
      <sz val="12"/>
      <color rgb="FF373A3C"/>
      <name val="Times New Roman"/>
    </font>
    <font>
      <sz val="12"/>
      <color rgb="FF000000"/>
      <name val="Times New Roman"/>
    </font>
    <font>
      <u/>
      <sz val="11"/>
      <color rgb="FF0563C1"/>
      <name val="Calibri"/>
    </font>
    <font>
      <u/>
      <sz val="11"/>
      <color rgb="FF0563C1"/>
      <name val="Calibri"/>
    </font>
    <font>
      <sz val="9"/>
      <name val="Times New Roman"/>
    </font>
    <font>
      <u/>
      <sz val="11"/>
      <color rgb="FF0563C1"/>
      <name val="Calibri"/>
    </font>
    <font>
      <sz val="12"/>
      <color rgb="FFA0A0A0"/>
      <name val="Times New Roman"/>
    </font>
    <font>
      <sz val="11"/>
      <color rgb="FF000000"/>
      <name val="Times New Roman"/>
    </font>
    <font>
      <u/>
      <sz val="11"/>
      <color rgb="FF0031C3"/>
      <name val="Times New Roman"/>
    </font>
    <font>
      <sz val="11"/>
      <name val="Calibri"/>
    </font>
    <font>
      <b/>
      <sz val="11"/>
      <color rgb="FF373A3C"/>
      <name val="Times New Roman"/>
    </font>
    <font>
      <sz val="11"/>
      <name val="Times New Roman"/>
    </font>
    <font>
      <u/>
      <sz val="12"/>
      <color rgb="FF0031C3"/>
      <name val="Times New Roman"/>
    </font>
    <font>
      <sz val="12"/>
      <color rgb="FF000000"/>
      <name val="'Times New Roman'"/>
    </font>
    <font>
      <i/>
      <sz val="12"/>
      <color rgb="FF000000"/>
      <name val="'Times New Roman'"/>
    </font>
    <font>
      <b/>
      <sz val="12"/>
      <color rgb="FF000000"/>
      <name val="'Times New Roman'"/>
    </font>
    <font>
      <sz val="9"/>
      <color rgb="FF000000"/>
      <name val="Times New Roman"/>
    </font>
  </fonts>
  <fills count="3">
    <fill>
      <patternFill patternType="none"/>
    </fill>
    <fill>
      <patternFill patternType="gray125"/>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50">
    <xf numFmtId="0" fontId="0" fillId="0" borderId="0" xfId="0" applyFont="1" applyAlignment="1"/>
    <xf numFmtId="0" fontId="1" fillId="0" borderId="1" xfId="0" applyFont="1" applyBorder="1" applyAlignment="1">
      <alignment horizontal="center" wrapText="1"/>
    </xf>
    <xf numFmtId="0" fontId="1" fillId="0" borderId="1" xfId="0" applyFont="1" applyBorder="1" applyAlignment="1">
      <alignment horizontal="center" wrapText="1"/>
    </xf>
    <xf numFmtId="0" fontId="0" fillId="0" borderId="0" xfId="0" applyFont="1" applyAlignment="1">
      <alignment wrapText="1"/>
    </xf>
    <xf numFmtId="0" fontId="2"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7" xfId="0" applyFont="1" applyBorder="1" applyAlignment="1">
      <alignment horizontal="left" vertical="top" wrapText="1"/>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8" fillId="0" borderId="10" xfId="0" applyFont="1" applyBorder="1" applyAlignment="1">
      <alignment horizontal="left" vertical="top" wrapText="1"/>
    </xf>
    <xf numFmtId="0" fontId="2" fillId="0" borderId="5" xfId="0" applyFont="1" applyBorder="1" applyAlignment="1">
      <alignment horizontal="left" vertical="top" wrapText="1"/>
    </xf>
    <xf numFmtId="0" fontId="3" fillId="0" borderId="6" xfId="0" applyFont="1" applyBorder="1" applyAlignment="1">
      <alignment horizontal="left" vertical="top" wrapText="1"/>
    </xf>
    <xf numFmtId="0" fontId="4" fillId="0" borderId="6" xfId="0" applyFont="1" applyBorder="1" applyAlignment="1">
      <alignment horizontal="left" vertical="top" wrapText="1"/>
    </xf>
    <xf numFmtId="0" fontId="9" fillId="0" borderId="7" xfId="0" applyFont="1" applyBorder="1" applyAlignment="1">
      <alignment horizontal="left" vertical="top" wrapText="1"/>
    </xf>
    <xf numFmtId="0" fontId="4" fillId="0" borderId="7" xfId="0" applyFont="1" applyBorder="1" applyAlignment="1">
      <alignment horizontal="left" vertical="top" wrapText="1"/>
    </xf>
    <xf numFmtId="0" fontId="3" fillId="0" borderId="10" xfId="0" applyFont="1" applyBorder="1" applyAlignment="1">
      <alignment horizontal="left" vertical="top" wrapText="1"/>
    </xf>
    <xf numFmtId="0" fontId="0" fillId="0" borderId="7" xfId="0" applyFont="1" applyBorder="1" applyAlignment="1">
      <alignment horizontal="left" vertical="top" wrapText="1"/>
    </xf>
    <xf numFmtId="0" fontId="2" fillId="0" borderId="10" xfId="0" applyFont="1" applyBorder="1" applyAlignment="1">
      <alignment horizontal="left" vertical="top" wrapText="1"/>
    </xf>
    <xf numFmtId="0" fontId="3" fillId="0" borderId="4" xfId="0" applyFont="1" applyBorder="1" applyAlignment="1">
      <alignment horizontal="left" vertical="top" wrapText="1"/>
    </xf>
    <xf numFmtId="0" fontId="2" fillId="0" borderId="3" xfId="0" applyFont="1" applyBorder="1" applyAlignment="1">
      <alignment horizontal="left" vertical="top" wrapText="1"/>
    </xf>
    <xf numFmtId="0" fontId="3" fillId="2" borderId="3" xfId="0" applyFont="1" applyFill="1" applyBorder="1" applyAlignment="1"/>
    <xf numFmtId="0" fontId="10" fillId="0" borderId="11" xfId="0" applyFont="1" applyBorder="1" applyAlignment="1">
      <alignment horizontal="left" vertical="top" wrapText="1"/>
    </xf>
    <xf numFmtId="0" fontId="11" fillId="0" borderId="4" xfId="0" applyFont="1" applyBorder="1" applyAlignment="1">
      <alignment wrapText="1"/>
    </xf>
    <xf numFmtId="0" fontId="12" fillId="0" borderId="5" xfId="0" applyFont="1" applyBorder="1"/>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3" fillId="2" borderId="7" xfId="0" applyFont="1" applyFill="1" applyBorder="1" applyAlignment="1">
      <alignment wrapText="1"/>
    </xf>
    <xf numFmtId="0" fontId="10" fillId="0" borderId="9" xfId="0" applyFont="1" applyBorder="1" applyAlignment="1">
      <alignment horizontal="left" vertical="top" wrapText="1"/>
    </xf>
    <xf numFmtId="0" fontId="10" fillId="0" borderId="12" xfId="0" applyFont="1" applyBorder="1" applyAlignment="1">
      <alignment horizontal="left" vertical="top" wrapText="1"/>
    </xf>
    <xf numFmtId="0" fontId="3" fillId="2" borderId="10" xfId="0" applyFont="1" applyFill="1" applyBorder="1" applyAlignment="1">
      <alignment wrapText="1"/>
    </xf>
    <xf numFmtId="0" fontId="14" fillId="0" borderId="11" xfId="0" applyFont="1" applyBorder="1" applyAlignment="1"/>
    <xf numFmtId="0" fontId="15" fillId="0" borderId="4" xfId="0" applyFont="1" applyBorder="1" applyAlignment="1">
      <alignment wrapText="1"/>
    </xf>
    <xf numFmtId="0" fontId="12" fillId="0" borderId="6" xfId="0" applyFont="1" applyBorder="1"/>
    <xf numFmtId="0" fontId="2" fillId="2" borderId="7" xfId="0" applyFont="1" applyFill="1" applyBorder="1" applyAlignment="1">
      <alignment wrapText="1"/>
    </xf>
    <xf numFmtId="0" fontId="0" fillId="0" borderId="12" xfId="0" applyFont="1" applyBorder="1" applyAlignment="1">
      <alignment horizontal="left" vertical="top" wrapText="1"/>
    </xf>
    <xf numFmtId="0" fontId="4" fillId="0" borderId="3" xfId="0" applyFont="1" applyBorder="1" applyAlignment="1">
      <alignment horizontal="left" vertical="top" wrapText="1"/>
    </xf>
    <xf numFmtId="0" fontId="16" fillId="0" borderId="4" xfId="0" applyFont="1" applyBorder="1" applyAlignment="1"/>
    <xf numFmtId="0" fontId="17" fillId="0" borderId="7" xfId="0" applyFont="1" applyBorder="1" applyAlignment="1">
      <alignment wrapText="1"/>
    </xf>
    <xf numFmtId="0" fontId="18" fillId="0" borderId="7" xfId="0" applyFont="1" applyBorder="1" applyAlignment="1">
      <alignment wrapText="1"/>
    </xf>
    <xf numFmtId="0" fontId="12" fillId="0" borderId="8" xfId="0" applyFont="1" applyBorder="1"/>
    <xf numFmtId="0" fontId="18" fillId="0" borderId="10" xfId="0" applyFont="1" applyBorder="1" applyAlignment="1">
      <alignment wrapText="1"/>
    </xf>
    <xf numFmtId="0" fontId="4" fillId="0" borderId="0" xfId="0" applyFont="1" applyAlignment="1">
      <alignment horizontal="left" vertical="top" wrapText="1"/>
    </xf>
  </cellXfs>
  <cellStyles count="1">
    <cellStyle name="Обычный"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2017.mmco-expo.ru/program/s/52565/?lang=ru" TargetMode="External"/><Relationship Id="rId2" Type="http://schemas.openxmlformats.org/officeDocument/2006/relationships/hyperlink" Target="http://2017.mmco-expo.ru/program/s/52566/?lan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abSelected="1" workbookViewId="0"/>
  </sheetViews>
  <sheetFormatPr baseColWidth="10" defaultColWidth="15.1640625" defaultRowHeight="15" customHeight="1" x14ac:dyDescent="0"/>
  <cols>
    <col min="1" max="1" width="10.1640625" customWidth="1"/>
    <col min="2" max="2" width="11.6640625" customWidth="1"/>
    <col min="3" max="3" width="19.5" customWidth="1"/>
    <col min="4" max="4" width="103.5" customWidth="1"/>
    <col min="5" max="26" width="72.6640625" customWidth="1"/>
  </cols>
  <sheetData>
    <row r="1" spans="1:26" ht="14">
      <c r="A1" s="1" t="s">
        <v>0</v>
      </c>
      <c r="B1" s="2" t="s">
        <v>1</v>
      </c>
      <c r="C1" s="2" t="s">
        <v>2</v>
      </c>
      <c r="D1" s="2" t="s">
        <v>3</v>
      </c>
      <c r="E1" s="3"/>
      <c r="F1" s="3"/>
      <c r="G1" s="3"/>
      <c r="H1" s="3"/>
      <c r="I1" s="3"/>
      <c r="J1" s="3"/>
      <c r="K1" s="3"/>
      <c r="L1" s="3"/>
      <c r="M1" s="3"/>
      <c r="N1" s="3"/>
      <c r="O1" s="3"/>
      <c r="P1" s="3"/>
      <c r="Q1" s="3"/>
      <c r="R1" s="3"/>
      <c r="S1" s="3"/>
      <c r="T1" s="3"/>
      <c r="U1" s="3"/>
      <c r="V1" s="3"/>
      <c r="W1" s="3"/>
      <c r="X1" s="3"/>
      <c r="Y1" s="3"/>
      <c r="Z1" s="3"/>
    </row>
    <row r="2" spans="1:26" ht="30" customHeight="1">
      <c r="A2" s="4" t="s">
        <v>4</v>
      </c>
      <c r="B2" s="5" t="s">
        <v>5</v>
      </c>
      <c r="C2" s="6" t="s">
        <v>6</v>
      </c>
      <c r="D2" s="7" t="str">
        <f>HYPERLINK("http://2017.mmco-expo.ru/program/s/52538/?lang=ru","Минобрнауки России представляет. Лучшие разработки для диагностики, обучения и социализации детей с ограниченными возможностями здоровья")</f>
        <v>Минобрнауки России представляет. Лучшие разработки для диагностики, обучения и социализации детей с ограниченными возможностями здоровья</v>
      </c>
      <c r="E2" s="8"/>
      <c r="F2" s="8"/>
      <c r="G2" s="8"/>
      <c r="H2" s="8"/>
      <c r="I2" s="8"/>
      <c r="J2" s="8"/>
      <c r="K2" s="8"/>
      <c r="L2" s="8"/>
      <c r="M2" s="8"/>
      <c r="N2" s="8"/>
      <c r="O2" s="8"/>
      <c r="P2" s="8"/>
      <c r="Q2" s="8"/>
      <c r="R2" s="8"/>
      <c r="S2" s="8"/>
      <c r="T2" s="8"/>
      <c r="U2" s="8"/>
      <c r="V2" s="8"/>
      <c r="W2" s="8"/>
      <c r="X2" s="8"/>
      <c r="Y2" s="8"/>
      <c r="Z2" s="8"/>
    </row>
    <row r="3" spans="1:26" ht="47.25" customHeight="1">
      <c r="A3" s="9"/>
      <c r="B3" s="10"/>
      <c r="C3" s="10"/>
      <c r="D3" s="11" t="s">
        <v>7</v>
      </c>
      <c r="E3" s="8"/>
      <c r="F3" s="8"/>
      <c r="G3" s="8"/>
      <c r="H3" s="8"/>
      <c r="I3" s="8"/>
      <c r="J3" s="8"/>
      <c r="K3" s="8"/>
      <c r="L3" s="8"/>
      <c r="M3" s="8"/>
      <c r="N3" s="8"/>
      <c r="O3" s="8"/>
      <c r="P3" s="8"/>
      <c r="Q3" s="8"/>
      <c r="R3" s="8"/>
      <c r="S3" s="8"/>
      <c r="T3" s="8"/>
      <c r="U3" s="8"/>
      <c r="V3" s="8"/>
      <c r="W3" s="8"/>
      <c r="X3" s="8"/>
      <c r="Y3" s="8"/>
      <c r="Z3" s="8"/>
    </row>
    <row r="4" spans="1:26" ht="31.5" customHeight="1">
      <c r="A4" s="9"/>
      <c r="B4" s="10"/>
      <c r="C4" s="10"/>
      <c r="D4" s="12" t="s">
        <v>8</v>
      </c>
      <c r="E4" s="8"/>
      <c r="F4" s="8"/>
      <c r="G4" s="8"/>
      <c r="H4" s="8"/>
      <c r="I4" s="8"/>
      <c r="J4" s="8"/>
      <c r="K4" s="8"/>
      <c r="L4" s="8"/>
      <c r="M4" s="8"/>
      <c r="N4" s="8"/>
      <c r="O4" s="8"/>
      <c r="P4" s="8"/>
      <c r="Q4" s="8"/>
      <c r="R4" s="8"/>
      <c r="S4" s="8"/>
      <c r="T4" s="8"/>
      <c r="U4" s="8"/>
      <c r="V4" s="8"/>
      <c r="W4" s="8"/>
      <c r="X4" s="8"/>
      <c r="Y4" s="8"/>
      <c r="Z4" s="8"/>
    </row>
    <row r="5" spans="1:26" ht="15.75" customHeight="1">
      <c r="A5" s="4" t="s">
        <v>4</v>
      </c>
      <c r="B5" s="5" t="s">
        <v>9</v>
      </c>
      <c r="C5" s="6" t="s">
        <v>10</v>
      </c>
      <c r="D5" s="7" t="str">
        <f>HYPERLINK("http://2017.mmco-expo.ru/program/s/52208/?lang=ru","Современная цифровая образовательная среда")</f>
        <v>Современная цифровая образовательная среда</v>
      </c>
      <c r="E5" s="8"/>
      <c r="F5" s="8"/>
      <c r="G5" s="8"/>
      <c r="H5" s="8"/>
      <c r="I5" s="8"/>
      <c r="J5" s="8"/>
      <c r="K5" s="8"/>
      <c r="L5" s="8"/>
      <c r="M5" s="8"/>
      <c r="N5" s="8"/>
      <c r="O5" s="8"/>
      <c r="P5" s="8"/>
      <c r="Q5" s="8"/>
      <c r="R5" s="8"/>
      <c r="S5" s="8"/>
      <c r="T5" s="8"/>
      <c r="U5" s="8"/>
      <c r="V5" s="8"/>
      <c r="W5" s="8"/>
      <c r="X5" s="8"/>
      <c r="Y5" s="8"/>
      <c r="Z5" s="8"/>
    </row>
    <row r="6" spans="1:26" ht="110.25" customHeight="1">
      <c r="A6" s="9"/>
      <c r="B6" s="10"/>
      <c r="C6" s="10"/>
      <c r="D6" s="12" t="s">
        <v>11</v>
      </c>
      <c r="E6" s="8"/>
      <c r="F6" s="8"/>
      <c r="G6" s="8"/>
      <c r="H6" s="8"/>
      <c r="I6" s="8"/>
      <c r="J6" s="8"/>
      <c r="K6" s="8"/>
      <c r="L6" s="8"/>
      <c r="M6" s="8"/>
      <c r="N6" s="8"/>
      <c r="O6" s="8"/>
      <c r="P6" s="8"/>
      <c r="Q6" s="8"/>
      <c r="R6" s="8"/>
      <c r="S6" s="8"/>
      <c r="T6" s="8"/>
      <c r="U6" s="8"/>
      <c r="V6" s="8"/>
      <c r="W6" s="8"/>
      <c r="X6" s="8"/>
      <c r="Y6" s="8"/>
      <c r="Z6" s="8"/>
    </row>
    <row r="7" spans="1:26" ht="14">
      <c r="A7" s="9"/>
      <c r="B7" s="10"/>
      <c r="C7" s="10"/>
      <c r="D7" s="13" t="str">
        <f>HYPERLINK("http://2017.mmco-expo.ru/program/-/-/futurestandards-tag/-/?lang=ru","#стандартыбудущего")</f>
        <v>#стандартыбудущего</v>
      </c>
      <c r="E7" s="8"/>
      <c r="F7" s="8"/>
      <c r="G7" s="8"/>
      <c r="H7" s="8"/>
      <c r="I7" s="8"/>
      <c r="J7" s="8"/>
      <c r="K7" s="8"/>
      <c r="L7" s="8"/>
      <c r="M7" s="8"/>
      <c r="N7" s="8"/>
      <c r="O7" s="8"/>
      <c r="P7" s="8"/>
      <c r="Q7" s="8"/>
      <c r="R7" s="8"/>
      <c r="S7" s="8"/>
      <c r="T7" s="8"/>
      <c r="U7" s="8"/>
      <c r="V7" s="8"/>
      <c r="W7" s="8"/>
      <c r="X7" s="8"/>
      <c r="Y7" s="8"/>
      <c r="Z7" s="8"/>
    </row>
    <row r="8" spans="1:26" ht="14">
      <c r="A8" s="9"/>
      <c r="B8" s="10"/>
      <c r="C8" s="10"/>
      <c r="D8" s="14" t="s">
        <v>12</v>
      </c>
      <c r="E8" s="8"/>
      <c r="F8" s="8"/>
      <c r="G8" s="8"/>
      <c r="H8" s="8"/>
      <c r="I8" s="8"/>
      <c r="J8" s="8"/>
      <c r="K8" s="8"/>
      <c r="L8" s="8"/>
      <c r="M8" s="8"/>
      <c r="N8" s="8"/>
      <c r="O8" s="8"/>
      <c r="P8" s="8"/>
      <c r="Q8" s="8"/>
      <c r="R8" s="8"/>
      <c r="S8" s="8"/>
      <c r="T8" s="8"/>
      <c r="U8" s="8"/>
      <c r="V8" s="8"/>
      <c r="W8" s="8"/>
      <c r="X8" s="8"/>
      <c r="Y8" s="8"/>
      <c r="Z8" s="8"/>
    </row>
    <row r="9" spans="1:26" ht="14">
      <c r="A9" s="9"/>
      <c r="B9" s="10"/>
      <c r="C9" s="10"/>
      <c r="D9" s="13" t="str">
        <f>HYPERLINK("http://2017.mmco-expo.ru/program/-/-/higher-education-cluster/-/?lang=ru","Высшее образование")</f>
        <v>Высшее образование</v>
      </c>
      <c r="E9" s="8"/>
      <c r="F9" s="8"/>
      <c r="G9" s="8"/>
      <c r="H9" s="8"/>
      <c r="I9" s="8"/>
      <c r="J9" s="8"/>
      <c r="K9" s="8"/>
      <c r="L9" s="8"/>
      <c r="M9" s="8"/>
      <c r="N9" s="8"/>
      <c r="O9" s="8"/>
      <c r="P9" s="8"/>
      <c r="Q9" s="8"/>
      <c r="R9" s="8"/>
      <c r="S9" s="8"/>
      <c r="T9" s="8"/>
      <c r="U9" s="8"/>
      <c r="V9" s="8"/>
      <c r="W9" s="8"/>
      <c r="X9" s="8"/>
      <c r="Y9" s="8"/>
      <c r="Z9" s="8"/>
    </row>
    <row r="10" spans="1:26" ht="14">
      <c r="A10" s="15"/>
      <c r="B10" s="16"/>
      <c r="C10" s="16"/>
      <c r="D10" s="17" t="str">
        <f>HYPERLINK("http://2017.mmco-expo.ru/program/-/-/the-agenda-of-the-ministry-of-education-and-science-cluster/-/?lang=ru","Повестка Минобрнауки России")</f>
        <v>Повестка Минобрнауки России</v>
      </c>
      <c r="E10" s="8"/>
      <c r="F10" s="8"/>
      <c r="G10" s="8"/>
      <c r="H10" s="8"/>
      <c r="I10" s="8"/>
      <c r="J10" s="8"/>
      <c r="K10" s="8"/>
      <c r="L10" s="8"/>
      <c r="M10" s="8"/>
      <c r="N10" s="8"/>
      <c r="O10" s="8"/>
      <c r="P10" s="8"/>
      <c r="Q10" s="8"/>
      <c r="R10" s="8"/>
      <c r="S10" s="8"/>
      <c r="T10" s="8"/>
      <c r="U10" s="8"/>
      <c r="V10" s="8"/>
      <c r="W10" s="8"/>
      <c r="X10" s="8"/>
      <c r="Y10" s="8"/>
      <c r="Z10" s="8"/>
    </row>
    <row r="11" spans="1:26" ht="15.75" customHeight="1">
      <c r="A11" s="18" t="s">
        <v>4</v>
      </c>
      <c r="B11" s="19" t="s">
        <v>13</v>
      </c>
      <c r="C11" s="20" t="s">
        <v>6</v>
      </c>
      <c r="D11" s="13" t="str">
        <f>HYPERLINK("http://2017.mmco-expo.ru/program/s/52539/?lang=ru","Опыт обучения длительно болеющих детей")</f>
        <v>Опыт обучения длительно болеющих детей</v>
      </c>
      <c r="E11" s="8"/>
      <c r="F11" s="8"/>
      <c r="G11" s="8"/>
      <c r="H11" s="8"/>
      <c r="I11" s="8"/>
      <c r="J11" s="8"/>
      <c r="K11" s="8"/>
      <c r="L11" s="8"/>
      <c r="M11" s="8"/>
      <c r="N11" s="8"/>
      <c r="O11" s="8"/>
      <c r="P11" s="8"/>
      <c r="Q11" s="8"/>
      <c r="R11" s="8"/>
      <c r="S11" s="8"/>
      <c r="T11" s="8"/>
      <c r="U11" s="8"/>
      <c r="V11" s="8"/>
      <c r="W11" s="8"/>
      <c r="X11" s="8"/>
      <c r="Y11" s="8"/>
      <c r="Z11" s="8"/>
    </row>
    <row r="12" spans="1:26" ht="15.75" customHeight="1">
      <c r="A12" s="9"/>
      <c r="B12" s="10"/>
      <c r="C12" s="10"/>
      <c r="D12" s="11" t="s">
        <v>14</v>
      </c>
      <c r="E12" s="8"/>
      <c r="F12" s="8"/>
      <c r="G12" s="8"/>
      <c r="H12" s="8"/>
      <c r="I12" s="8"/>
      <c r="J12" s="8"/>
      <c r="K12" s="8"/>
      <c r="L12" s="8"/>
      <c r="M12" s="8"/>
      <c r="N12" s="8"/>
      <c r="O12" s="8"/>
      <c r="P12" s="8"/>
      <c r="Q12" s="8"/>
      <c r="R12" s="8"/>
      <c r="S12" s="8"/>
      <c r="T12" s="8"/>
      <c r="U12" s="8"/>
      <c r="V12" s="8"/>
      <c r="W12" s="8"/>
      <c r="X12" s="8"/>
      <c r="Y12" s="8"/>
      <c r="Z12" s="8"/>
    </row>
    <row r="13" spans="1:26" ht="141.75" customHeight="1">
      <c r="A13" s="9"/>
      <c r="B13" s="10"/>
      <c r="C13" s="10"/>
      <c r="D13" s="11" t="s">
        <v>15</v>
      </c>
      <c r="E13" s="8"/>
      <c r="F13" s="8"/>
      <c r="G13" s="8"/>
      <c r="H13" s="8"/>
      <c r="I13" s="8"/>
      <c r="J13" s="8"/>
      <c r="K13" s="8"/>
      <c r="L13" s="8"/>
      <c r="M13" s="8"/>
      <c r="N13" s="8"/>
      <c r="O13" s="8"/>
      <c r="P13" s="8"/>
      <c r="Q13" s="8"/>
      <c r="R13" s="8"/>
      <c r="S13" s="8"/>
      <c r="T13" s="8"/>
      <c r="U13" s="8"/>
      <c r="V13" s="8"/>
      <c r="W13" s="8"/>
      <c r="X13" s="8"/>
      <c r="Y13" s="8"/>
      <c r="Z13" s="8"/>
    </row>
    <row r="14" spans="1:26" ht="63" customHeight="1">
      <c r="A14" s="9"/>
      <c r="B14" s="10"/>
      <c r="C14" s="10"/>
      <c r="D14" s="12" t="s">
        <v>16</v>
      </c>
      <c r="E14" s="8"/>
      <c r="F14" s="8"/>
      <c r="G14" s="8"/>
      <c r="H14" s="8"/>
      <c r="I14" s="8"/>
      <c r="J14" s="8"/>
      <c r="K14" s="8"/>
      <c r="L14" s="8"/>
      <c r="M14" s="8"/>
      <c r="N14" s="8"/>
      <c r="O14" s="8"/>
      <c r="P14" s="8"/>
      <c r="Q14" s="8"/>
      <c r="R14" s="8"/>
      <c r="S14" s="8"/>
      <c r="T14" s="8"/>
      <c r="U14" s="8"/>
      <c r="V14" s="8"/>
      <c r="W14" s="8"/>
      <c r="X14" s="8"/>
      <c r="Y14" s="8"/>
      <c r="Z14" s="8"/>
    </row>
    <row r="15" spans="1:26" ht="14">
      <c r="A15" s="9"/>
      <c r="B15" s="10"/>
      <c r="C15" s="10"/>
      <c r="D15" s="13" t="str">
        <f>HYPERLINK("http://2017.mmco-expo.ru/program/-/-/educationalprogram-tag/-/?lang=ru","#учебнаяпрограмма")</f>
        <v>#учебнаяпрограмма</v>
      </c>
      <c r="E15" s="8"/>
      <c r="F15" s="8"/>
      <c r="G15" s="8"/>
      <c r="H15" s="8"/>
      <c r="I15" s="8"/>
      <c r="J15" s="8"/>
      <c r="K15" s="8"/>
      <c r="L15" s="8"/>
      <c r="M15" s="8"/>
      <c r="N15" s="8"/>
      <c r="O15" s="8"/>
      <c r="P15" s="8"/>
      <c r="Q15" s="8"/>
      <c r="R15" s="8"/>
      <c r="S15" s="8"/>
      <c r="T15" s="8"/>
      <c r="U15" s="8"/>
      <c r="V15" s="8"/>
      <c r="W15" s="8"/>
      <c r="X15" s="8"/>
      <c r="Y15" s="8"/>
      <c r="Z15" s="8"/>
    </row>
    <row r="16" spans="1:26" ht="14">
      <c r="A16" s="9"/>
      <c r="B16" s="10"/>
      <c r="C16" s="10"/>
      <c r="D16" s="14" t="s">
        <v>17</v>
      </c>
      <c r="E16" s="8"/>
      <c r="F16" s="8"/>
      <c r="G16" s="8"/>
      <c r="H16" s="8"/>
      <c r="I16" s="8"/>
      <c r="J16" s="8"/>
      <c r="K16" s="8"/>
      <c r="L16" s="8"/>
      <c r="M16" s="8"/>
      <c r="N16" s="8"/>
      <c r="O16" s="8"/>
      <c r="P16" s="8"/>
      <c r="Q16" s="8"/>
      <c r="R16" s="8"/>
      <c r="S16" s="8"/>
      <c r="T16" s="8"/>
      <c r="U16" s="8"/>
      <c r="V16" s="8"/>
      <c r="W16" s="8"/>
      <c r="X16" s="8"/>
      <c r="Y16" s="8"/>
      <c r="Z16" s="8"/>
    </row>
    <row r="17" spans="1:26" ht="14">
      <c r="A17" s="9"/>
      <c r="B17" s="10"/>
      <c r="C17" s="10"/>
      <c r="D17" s="13" t="str">
        <f>HYPERLINK("http://2017.mmco-expo.ru/program/-/-/special-education-needs-cluster/-/?lang=ru","Инклюзия")</f>
        <v>Инклюзия</v>
      </c>
      <c r="E17" s="8"/>
      <c r="F17" s="8"/>
      <c r="G17" s="8"/>
      <c r="H17" s="8"/>
      <c r="I17" s="8"/>
      <c r="J17" s="8"/>
      <c r="K17" s="8"/>
      <c r="L17" s="8"/>
      <c r="M17" s="8"/>
      <c r="N17" s="8"/>
      <c r="O17" s="8"/>
      <c r="P17" s="8"/>
      <c r="Q17" s="8"/>
      <c r="R17" s="8"/>
      <c r="S17" s="8"/>
      <c r="T17" s="8"/>
      <c r="U17" s="8"/>
      <c r="V17" s="8"/>
      <c r="W17" s="8"/>
      <c r="X17" s="8"/>
      <c r="Y17" s="8"/>
      <c r="Z17" s="8"/>
    </row>
    <row r="18" spans="1:26" ht="14">
      <c r="A18" s="9"/>
      <c r="B18" s="10"/>
      <c r="C18" s="10"/>
      <c r="D18" s="13" t="str">
        <f>HYPERLINK("http://2017.mmco-expo.ru/program/-/-/secondary-education-cluster/-/?lang=ru","Среднее образование")</f>
        <v>Среднее образование</v>
      </c>
      <c r="E18" s="8"/>
      <c r="F18" s="8"/>
      <c r="G18" s="8"/>
      <c r="H18" s="8"/>
      <c r="I18" s="8"/>
      <c r="J18" s="8"/>
      <c r="K18" s="8"/>
      <c r="L18" s="8"/>
      <c r="M18" s="8"/>
      <c r="N18" s="8"/>
      <c r="O18" s="8"/>
      <c r="P18" s="8"/>
      <c r="Q18" s="8"/>
      <c r="R18" s="8"/>
      <c r="S18" s="8"/>
      <c r="T18" s="8"/>
      <c r="U18" s="8"/>
      <c r="V18" s="8"/>
      <c r="W18" s="8"/>
      <c r="X18" s="8"/>
      <c r="Y18" s="8"/>
      <c r="Z18" s="8"/>
    </row>
    <row r="19" spans="1:26" ht="15.75" customHeight="1">
      <c r="A19" s="4" t="s">
        <v>4</v>
      </c>
      <c r="B19" s="5" t="s">
        <v>18</v>
      </c>
      <c r="C19" s="6" t="s">
        <v>19</v>
      </c>
      <c r="D19" s="7" t="str">
        <f>HYPERLINK("http://2017.mmco-expo.ru/program/s/52459/?lang=ru","Цифровая образовательная среда")</f>
        <v>Цифровая образовательная среда</v>
      </c>
      <c r="E19" s="8"/>
      <c r="F19" s="8"/>
      <c r="G19" s="8"/>
      <c r="H19" s="8"/>
      <c r="I19" s="8"/>
      <c r="J19" s="8"/>
      <c r="K19" s="8"/>
      <c r="L19" s="8"/>
      <c r="M19" s="8"/>
      <c r="N19" s="8"/>
      <c r="O19" s="8"/>
      <c r="P19" s="8"/>
      <c r="Q19" s="8"/>
      <c r="R19" s="8"/>
      <c r="S19" s="8"/>
      <c r="T19" s="8"/>
      <c r="U19" s="8"/>
      <c r="V19" s="8"/>
      <c r="W19" s="8"/>
      <c r="X19" s="8"/>
      <c r="Y19" s="8"/>
      <c r="Z19" s="8"/>
    </row>
    <row r="20" spans="1:26" ht="15.75" customHeight="1">
      <c r="A20" s="9"/>
      <c r="B20" s="10"/>
      <c r="C20" s="10"/>
      <c r="D20" s="11" t="s">
        <v>20</v>
      </c>
      <c r="E20" s="8"/>
      <c r="F20" s="8"/>
      <c r="G20" s="8"/>
      <c r="H20" s="8"/>
      <c r="I20" s="8"/>
      <c r="J20" s="8"/>
      <c r="K20" s="8"/>
      <c r="L20" s="8"/>
      <c r="M20" s="8"/>
      <c r="N20" s="8"/>
      <c r="O20" s="8"/>
      <c r="P20" s="8"/>
      <c r="Q20" s="8"/>
      <c r="R20" s="8"/>
      <c r="S20" s="8"/>
      <c r="T20" s="8"/>
      <c r="U20" s="8"/>
      <c r="V20" s="8"/>
      <c r="W20" s="8"/>
      <c r="X20" s="8"/>
      <c r="Y20" s="8"/>
      <c r="Z20" s="8"/>
    </row>
    <row r="21" spans="1:26" ht="78.75" customHeight="1">
      <c r="A21" s="9"/>
      <c r="B21" s="10"/>
      <c r="C21" s="10"/>
      <c r="D21" s="11" t="s">
        <v>21</v>
      </c>
      <c r="E21" s="8"/>
      <c r="F21" s="8"/>
      <c r="G21" s="8"/>
      <c r="H21" s="8"/>
      <c r="I21" s="8"/>
      <c r="J21" s="8"/>
      <c r="K21" s="8"/>
      <c r="L21" s="8"/>
      <c r="M21" s="8"/>
      <c r="N21" s="8"/>
      <c r="O21" s="8"/>
      <c r="P21" s="8"/>
      <c r="Q21" s="8"/>
      <c r="R21" s="8"/>
      <c r="S21" s="8"/>
      <c r="T21" s="8"/>
      <c r="U21" s="8"/>
      <c r="V21" s="8"/>
      <c r="W21" s="8"/>
      <c r="X21" s="8"/>
      <c r="Y21" s="8"/>
      <c r="Z21" s="8"/>
    </row>
    <row r="22" spans="1:26" ht="105" customHeight="1">
      <c r="A22" s="9"/>
      <c r="B22" s="10"/>
      <c r="C22" s="10"/>
      <c r="D22" s="13" t="e">
        <f>HYPERLINK("http://2017.mmco-expo.ru/program/-/-/educationalprogram-tag/-/?lang=ru","Современные цифровые образовательные среды становятся неотъемлемой частью образовательного процесса и, чем продолжительнее время, проводимое детьми в них, тем очевиднее становится влияние, оказываемое ими на учащихся. Вариативность принципов построения ци"&amp;"фровых сред гораздо выше, чем у «доски и мела», и разные среды могут способствовать формированию различных компетенций. Какие компетенции XXI века формируют современные онлайн-среды? Способность принимать решения или исполнительские способности, креативно"&amp;"сть или точность выполнения заданий, навыки коллективной работы или индивидуализм, умение отвечать за свой выбор или послушание? Об этом пойдет речь на дискуссии.#учебнаяпрограмма")</f>
        <v>#VALUE!</v>
      </c>
      <c r="E22" s="8"/>
      <c r="F22" s="8"/>
      <c r="G22" s="8"/>
      <c r="H22" s="8"/>
      <c r="I22" s="8"/>
      <c r="J22" s="8"/>
      <c r="K22" s="8"/>
      <c r="L22" s="8"/>
      <c r="M22" s="8"/>
      <c r="N22" s="8"/>
      <c r="O22" s="8"/>
      <c r="P22" s="8"/>
      <c r="Q22" s="8"/>
      <c r="R22" s="8"/>
      <c r="S22" s="8"/>
      <c r="T22" s="8"/>
      <c r="U22" s="8"/>
      <c r="V22" s="8"/>
      <c r="W22" s="8"/>
      <c r="X22" s="8"/>
      <c r="Y22" s="8"/>
      <c r="Z22" s="8"/>
    </row>
    <row r="23" spans="1:26" ht="14">
      <c r="A23" s="9"/>
      <c r="B23" s="10"/>
      <c r="C23" s="10"/>
      <c r="D23" s="13" t="str">
        <f>HYPERLINK("http://2017.mmco-expo.ru/program/-/-/digitalenvironment-tag/-/?lang=ru","#цифроваясреда")</f>
        <v>#цифроваясреда</v>
      </c>
      <c r="E23" s="8"/>
      <c r="F23" s="8"/>
      <c r="G23" s="8"/>
      <c r="H23" s="8"/>
      <c r="I23" s="8"/>
      <c r="J23" s="8"/>
      <c r="K23" s="8"/>
      <c r="L23" s="8"/>
      <c r="M23" s="8"/>
      <c r="N23" s="8"/>
      <c r="O23" s="8"/>
      <c r="P23" s="8"/>
      <c r="Q23" s="8"/>
      <c r="R23" s="8"/>
      <c r="S23" s="8"/>
      <c r="T23" s="8"/>
      <c r="U23" s="8"/>
      <c r="V23" s="8"/>
      <c r="W23" s="8"/>
      <c r="X23" s="8"/>
      <c r="Y23" s="8"/>
      <c r="Z23" s="8"/>
    </row>
    <row r="24" spans="1:26" ht="14">
      <c r="A24" s="9"/>
      <c r="B24" s="10"/>
      <c r="C24" s="10"/>
      <c r="D24" s="14" t="s">
        <v>22</v>
      </c>
      <c r="E24" s="8"/>
      <c r="F24" s="8"/>
      <c r="G24" s="8"/>
      <c r="H24" s="8"/>
      <c r="I24" s="8"/>
      <c r="J24" s="8"/>
      <c r="K24" s="8"/>
      <c r="L24" s="8"/>
      <c r="M24" s="8"/>
      <c r="N24" s="8"/>
      <c r="O24" s="8"/>
      <c r="P24" s="8"/>
      <c r="Q24" s="8"/>
      <c r="R24" s="8"/>
      <c r="S24" s="8"/>
      <c r="T24" s="8"/>
      <c r="U24" s="8"/>
      <c r="V24" s="8"/>
      <c r="W24" s="8"/>
      <c r="X24" s="8"/>
      <c r="Y24" s="8"/>
      <c r="Z24" s="8"/>
    </row>
    <row r="25" spans="1:26" ht="14">
      <c r="A25" s="15"/>
      <c r="B25" s="16"/>
      <c r="C25" s="16"/>
      <c r="D25" s="17" t="str">
        <f>HYPERLINK("http://2017.mmco-expo.ru/program/s/50291/?lang=ru","Работа с метапредметными и личностными результатами школьников с использованием тьюторского сопровождения")</f>
        <v>Работа с метапредметными и личностными результатами школьников с использованием тьюторского сопровождения</v>
      </c>
      <c r="E25" s="8"/>
      <c r="F25" s="8"/>
      <c r="G25" s="8"/>
      <c r="H25" s="8"/>
      <c r="I25" s="8"/>
      <c r="J25" s="8"/>
      <c r="K25" s="8"/>
      <c r="L25" s="8"/>
      <c r="M25" s="8"/>
      <c r="N25" s="8"/>
      <c r="O25" s="8"/>
      <c r="P25" s="8"/>
      <c r="Q25" s="8"/>
      <c r="R25" s="8"/>
      <c r="S25" s="8"/>
      <c r="T25" s="8"/>
      <c r="U25" s="8"/>
      <c r="V25" s="8"/>
      <c r="W25" s="8"/>
      <c r="X25" s="8"/>
      <c r="Y25" s="8"/>
      <c r="Z25" s="8"/>
    </row>
    <row r="26" spans="1:26" ht="31.5" customHeight="1">
      <c r="A26" s="18" t="s">
        <v>4</v>
      </c>
      <c r="B26" s="19" t="s">
        <v>23</v>
      </c>
      <c r="C26" s="20" t="s">
        <v>24</v>
      </c>
      <c r="D26" s="21" t="s">
        <v>25</v>
      </c>
      <c r="E26" s="8"/>
      <c r="F26" s="8"/>
      <c r="G26" s="8"/>
      <c r="H26" s="8"/>
      <c r="I26" s="8"/>
      <c r="J26" s="8"/>
      <c r="K26" s="8"/>
      <c r="L26" s="8"/>
      <c r="M26" s="8"/>
      <c r="N26" s="8"/>
      <c r="O26" s="8"/>
      <c r="P26" s="8"/>
      <c r="Q26" s="8"/>
      <c r="R26" s="8"/>
      <c r="S26" s="8"/>
      <c r="T26" s="8"/>
      <c r="U26" s="8"/>
      <c r="V26" s="8"/>
      <c r="W26" s="8"/>
      <c r="X26" s="8"/>
      <c r="Y26" s="8"/>
      <c r="Z26" s="8"/>
    </row>
    <row r="27" spans="1:26" ht="15.75" customHeight="1">
      <c r="A27" s="9"/>
      <c r="B27" s="10"/>
      <c r="C27" s="10"/>
      <c r="D27" s="11" t="s">
        <v>26</v>
      </c>
      <c r="E27" s="8"/>
      <c r="F27" s="8"/>
      <c r="G27" s="8"/>
      <c r="H27" s="8"/>
      <c r="I27" s="8"/>
      <c r="J27" s="8"/>
      <c r="K27" s="8"/>
      <c r="L27" s="8"/>
      <c r="M27" s="8"/>
      <c r="N27" s="8"/>
      <c r="O27" s="8"/>
      <c r="P27" s="8"/>
      <c r="Q27" s="8"/>
      <c r="R27" s="8"/>
      <c r="S27" s="8"/>
      <c r="T27" s="8"/>
      <c r="U27" s="8"/>
      <c r="V27" s="8"/>
      <c r="W27" s="8"/>
      <c r="X27" s="8"/>
      <c r="Y27" s="8"/>
      <c r="Z27" s="8"/>
    </row>
    <row r="28" spans="1:26" ht="31.5" customHeight="1">
      <c r="A28" s="9"/>
      <c r="B28" s="10"/>
      <c r="C28" s="10"/>
      <c r="D28" s="12" t="s">
        <v>27</v>
      </c>
      <c r="E28" s="8"/>
      <c r="F28" s="8"/>
      <c r="G28" s="8"/>
      <c r="H28" s="8"/>
      <c r="I28" s="8"/>
      <c r="J28" s="8"/>
      <c r="K28" s="8"/>
      <c r="L28" s="8"/>
      <c r="M28" s="8"/>
      <c r="N28" s="8"/>
      <c r="O28" s="8"/>
      <c r="P28" s="8"/>
      <c r="Q28" s="8"/>
      <c r="R28" s="8"/>
      <c r="S28" s="8"/>
      <c r="T28" s="8"/>
      <c r="U28" s="8"/>
      <c r="V28" s="8"/>
      <c r="W28" s="8"/>
      <c r="X28" s="8"/>
      <c r="Y28" s="8"/>
      <c r="Z28" s="8"/>
    </row>
    <row r="29" spans="1:26" ht="14">
      <c r="A29" s="9"/>
      <c r="B29" s="10"/>
      <c r="C29" s="10"/>
      <c r="D29" s="14" t="s">
        <v>28</v>
      </c>
      <c r="E29" s="8"/>
      <c r="F29" s="8"/>
      <c r="G29" s="8"/>
      <c r="H29" s="8"/>
      <c r="I29" s="8"/>
      <c r="J29" s="8"/>
      <c r="K29" s="8"/>
      <c r="L29" s="8"/>
      <c r="M29" s="8"/>
      <c r="N29" s="8"/>
      <c r="O29" s="8"/>
      <c r="P29" s="8"/>
      <c r="Q29" s="8"/>
      <c r="R29" s="8"/>
      <c r="S29" s="8"/>
      <c r="T29" s="8"/>
      <c r="U29" s="8"/>
      <c r="V29" s="8"/>
      <c r="W29" s="8"/>
      <c r="X29" s="8"/>
      <c r="Y29" s="8"/>
      <c r="Z29" s="8"/>
    </row>
    <row r="30" spans="1:26" ht="15.75" customHeight="1">
      <c r="A30" s="4" t="s">
        <v>4</v>
      </c>
      <c r="B30" s="5" t="s">
        <v>29</v>
      </c>
      <c r="C30" s="6" t="s">
        <v>6</v>
      </c>
      <c r="D30" s="7" t="str">
        <f>HYPERLINK("http://2017.mmco-expo.ru/program/s/52540/?lang=ru","Открытие Федерального ресурсного центра")</f>
        <v>Открытие Федерального ресурсного центра</v>
      </c>
      <c r="E30" s="8"/>
      <c r="F30" s="8"/>
      <c r="G30" s="8"/>
      <c r="H30" s="8"/>
      <c r="I30" s="8"/>
      <c r="J30" s="8"/>
      <c r="K30" s="8"/>
      <c r="L30" s="8"/>
      <c r="M30" s="8"/>
      <c r="N30" s="8"/>
      <c r="O30" s="8"/>
      <c r="P30" s="8"/>
      <c r="Q30" s="8"/>
      <c r="R30" s="8"/>
      <c r="S30" s="8"/>
      <c r="T30" s="8"/>
      <c r="U30" s="8"/>
      <c r="V30" s="8"/>
      <c r="W30" s="8"/>
      <c r="X30" s="8"/>
      <c r="Y30" s="8"/>
      <c r="Z30" s="8"/>
    </row>
    <row r="31" spans="1:26" ht="15.75" customHeight="1">
      <c r="A31" s="9"/>
      <c r="B31" s="10"/>
      <c r="C31" s="10"/>
      <c r="D31" s="11" t="s">
        <v>30</v>
      </c>
      <c r="E31" s="8"/>
      <c r="F31" s="8"/>
      <c r="G31" s="8"/>
      <c r="H31" s="8"/>
      <c r="I31" s="8"/>
      <c r="J31" s="8"/>
      <c r="K31" s="8"/>
      <c r="L31" s="8"/>
      <c r="M31" s="8"/>
      <c r="N31" s="8"/>
      <c r="O31" s="8"/>
      <c r="P31" s="8"/>
      <c r="Q31" s="8"/>
      <c r="R31" s="8"/>
      <c r="S31" s="8"/>
      <c r="T31" s="8"/>
      <c r="U31" s="8"/>
      <c r="V31" s="8"/>
      <c r="W31" s="8"/>
      <c r="X31" s="8"/>
      <c r="Y31" s="8"/>
      <c r="Z31" s="8"/>
    </row>
    <row r="32" spans="1:26" ht="78.75" customHeight="1">
      <c r="A32" s="9"/>
      <c r="B32" s="10"/>
      <c r="C32" s="10"/>
      <c r="D32" s="11" t="s">
        <v>31</v>
      </c>
      <c r="E32" s="8"/>
      <c r="F32" s="8"/>
      <c r="G32" s="8"/>
      <c r="H32" s="8"/>
      <c r="I32" s="8"/>
      <c r="J32" s="8"/>
      <c r="K32" s="8"/>
      <c r="L32" s="8"/>
      <c r="M32" s="8"/>
      <c r="N32" s="8"/>
      <c r="O32" s="8"/>
      <c r="P32" s="8"/>
      <c r="Q32" s="8"/>
      <c r="R32" s="8"/>
      <c r="S32" s="8"/>
      <c r="T32" s="8"/>
      <c r="U32" s="8"/>
      <c r="V32" s="8"/>
      <c r="W32" s="8"/>
      <c r="X32" s="8"/>
      <c r="Y32" s="8"/>
      <c r="Z32" s="8"/>
    </row>
    <row r="33" spans="1:26" ht="94.5" customHeight="1">
      <c r="A33" s="9"/>
      <c r="B33" s="10"/>
      <c r="C33" s="10"/>
      <c r="D33" s="12" t="s">
        <v>32</v>
      </c>
      <c r="E33" s="8"/>
      <c r="F33" s="8"/>
      <c r="G33" s="8"/>
      <c r="H33" s="8"/>
      <c r="I33" s="8"/>
      <c r="J33" s="8"/>
      <c r="K33" s="8"/>
      <c r="L33" s="8"/>
      <c r="M33" s="8"/>
      <c r="N33" s="8"/>
      <c r="O33" s="8"/>
      <c r="P33" s="8"/>
      <c r="Q33" s="8"/>
      <c r="R33" s="8"/>
      <c r="S33" s="8"/>
      <c r="T33" s="8"/>
      <c r="U33" s="8"/>
      <c r="V33" s="8"/>
      <c r="W33" s="8"/>
      <c r="X33" s="8"/>
      <c r="Y33" s="8"/>
      <c r="Z33" s="8"/>
    </row>
    <row r="34" spans="1:26" ht="14">
      <c r="A34" s="9"/>
      <c r="B34" s="10"/>
      <c r="C34" s="10"/>
      <c r="D34" s="14" t="s">
        <v>33</v>
      </c>
      <c r="E34" s="8"/>
      <c r="F34" s="8"/>
      <c r="G34" s="8"/>
      <c r="H34" s="8"/>
      <c r="I34" s="8"/>
      <c r="J34" s="8"/>
      <c r="K34" s="8"/>
      <c r="L34" s="8"/>
      <c r="M34" s="8"/>
      <c r="N34" s="8"/>
      <c r="O34" s="8"/>
      <c r="P34" s="8"/>
      <c r="Q34" s="8"/>
      <c r="R34" s="8"/>
      <c r="S34" s="8"/>
      <c r="T34" s="8"/>
      <c r="U34" s="8"/>
      <c r="V34" s="8"/>
      <c r="W34" s="8"/>
      <c r="X34" s="8"/>
      <c r="Y34" s="8"/>
      <c r="Z34" s="8"/>
    </row>
    <row r="35" spans="1:26" ht="14">
      <c r="A35" s="9"/>
      <c r="B35" s="10"/>
      <c r="C35" s="10"/>
      <c r="D35" s="13" t="str">
        <f>HYPERLINK("http://2017.mmco-expo.ru/program/-/-/special-education-needs-cluster/-/?lang=ru","Инклюзия")</f>
        <v>Инклюзия</v>
      </c>
      <c r="E35" s="8"/>
      <c r="F35" s="8"/>
      <c r="G35" s="8"/>
      <c r="H35" s="8"/>
      <c r="I35" s="8"/>
      <c r="J35" s="8"/>
      <c r="K35" s="8"/>
      <c r="L35" s="8"/>
      <c r="M35" s="8"/>
      <c r="N35" s="8"/>
      <c r="O35" s="8"/>
      <c r="P35" s="8"/>
      <c r="Q35" s="8"/>
      <c r="R35" s="8"/>
      <c r="S35" s="8"/>
      <c r="T35" s="8"/>
      <c r="U35" s="8"/>
      <c r="V35" s="8"/>
      <c r="W35" s="8"/>
      <c r="X35" s="8"/>
      <c r="Y35" s="8"/>
      <c r="Z35" s="8"/>
    </row>
    <row r="36" spans="1:26" ht="14">
      <c r="A36" s="15"/>
      <c r="B36" s="16"/>
      <c r="C36" s="16"/>
      <c r="D36" s="17" t="str">
        <f>HYPERLINK("http://2017.mmco-expo.ru/program/-/-/secondary-education-cluster/-/?lang=ru","Среднее образование")</f>
        <v>Среднее образование</v>
      </c>
      <c r="E36" s="8"/>
      <c r="F36" s="8"/>
      <c r="G36" s="8"/>
      <c r="H36" s="8"/>
      <c r="I36" s="8"/>
      <c r="J36" s="8"/>
      <c r="K36" s="8"/>
      <c r="L36" s="8"/>
      <c r="M36" s="8"/>
      <c r="N36" s="8"/>
      <c r="O36" s="8"/>
      <c r="P36" s="8"/>
      <c r="Q36" s="8"/>
      <c r="R36" s="8"/>
      <c r="S36" s="8"/>
      <c r="T36" s="8"/>
      <c r="U36" s="8"/>
      <c r="V36" s="8"/>
      <c r="W36" s="8"/>
      <c r="X36" s="8"/>
      <c r="Y36" s="8"/>
      <c r="Z36" s="8"/>
    </row>
    <row r="37" spans="1:26" ht="15.75" customHeight="1">
      <c r="A37" s="18" t="s">
        <v>4</v>
      </c>
      <c r="B37" s="19" t="s">
        <v>34</v>
      </c>
      <c r="C37" s="20" t="s">
        <v>6</v>
      </c>
      <c r="D37" s="13" t="str">
        <f>HYPERLINK("http://2017.mmco-expo.ru/program/s/52541/?lang=ru","Академический час. Открытая лекция")</f>
        <v>Академический час. Открытая лекция</v>
      </c>
      <c r="E37" s="8"/>
      <c r="F37" s="8"/>
      <c r="G37" s="8"/>
      <c r="H37" s="8"/>
      <c r="I37" s="8"/>
      <c r="J37" s="8"/>
      <c r="K37" s="8"/>
      <c r="L37" s="8"/>
      <c r="M37" s="8"/>
      <c r="N37" s="8"/>
      <c r="O37" s="8"/>
      <c r="P37" s="8"/>
      <c r="Q37" s="8"/>
      <c r="R37" s="8"/>
      <c r="S37" s="8"/>
      <c r="T37" s="8"/>
      <c r="U37" s="8"/>
      <c r="V37" s="8"/>
      <c r="W37" s="8"/>
      <c r="X37" s="8"/>
      <c r="Y37" s="8"/>
      <c r="Z37" s="8"/>
    </row>
    <row r="38" spans="1:26" ht="15.75" customHeight="1">
      <c r="A38" s="9"/>
      <c r="B38" s="10"/>
      <c r="C38" s="10"/>
      <c r="D38" s="11" t="s">
        <v>35</v>
      </c>
      <c r="E38" s="8"/>
      <c r="F38" s="8"/>
      <c r="G38" s="8"/>
      <c r="H38" s="8"/>
      <c r="I38" s="8"/>
      <c r="J38" s="8"/>
      <c r="K38" s="8"/>
      <c r="L38" s="8"/>
      <c r="M38" s="8"/>
      <c r="N38" s="8"/>
      <c r="O38" s="8"/>
      <c r="P38" s="8"/>
      <c r="Q38" s="8"/>
      <c r="R38" s="8"/>
      <c r="S38" s="8"/>
      <c r="T38" s="8"/>
      <c r="U38" s="8"/>
      <c r="V38" s="8"/>
      <c r="W38" s="8"/>
      <c r="X38" s="8"/>
      <c r="Y38" s="8"/>
      <c r="Z38" s="8"/>
    </row>
    <row r="39" spans="1:26" ht="15.75" customHeight="1">
      <c r="A39" s="9"/>
      <c r="B39" s="10"/>
      <c r="C39" s="10"/>
      <c r="D39" s="11" t="s">
        <v>36</v>
      </c>
      <c r="E39" s="8"/>
      <c r="F39" s="8"/>
      <c r="G39" s="8"/>
      <c r="H39" s="8"/>
      <c r="I39" s="8"/>
      <c r="J39" s="8"/>
      <c r="K39" s="8"/>
      <c r="L39" s="8"/>
      <c r="M39" s="8"/>
      <c r="N39" s="8"/>
      <c r="O39" s="8"/>
      <c r="P39" s="8"/>
      <c r="Q39" s="8"/>
      <c r="R39" s="8"/>
      <c r="S39" s="8"/>
      <c r="T39" s="8"/>
      <c r="U39" s="8"/>
      <c r="V39" s="8"/>
      <c r="W39" s="8"/>
      <c r="X39" s="8"/>
      <c r="Y39" s="8"/>
      <c r="Z39" s="8"/>
    </row>
    <row r="40" spans="1:26" ht="15.75" customHeight="1">
      <c r="A40" s="9"/>
      <c r="B40" s="10"/>
      <c r="C40" s="10"/>
      <c r="D40" s="22" t="s">
        <v>37</v>
      </c>
      <c r="E40" s="8"/>
      <c r="F40" s="8"/>
      <c r="G40" s="8"/>
      <c r="H40" s="8"/>
      <c r="I40" s="8"/>
      <c r="J40" s="8"/>
      <c r="K40" s="8"/>
      <c r="L40" s="8"/>
      <c r="M40" s="8"/>
      <c r="N40" s="8"/>
      <c r="O40" s="8"/>
      <c r="P40" s="8"/>
      <c r="Q40" s="8"/>
      <c r="R40" s="8"/>
      <c r="S40" s="8"/>
      <c r="T40" s="8"/>
      <c r="U40" s="8"/>
      <c r="V40" s="8"/>
      <c r="W40" s="8"/>
      <c r="X40" s="8"/>
      <c r="Y40" s="8"/>
      <c r="Z40" s="8"/>
    </row>
    <row r="41" spans="1:26" ht="14">
      <c r="A41" s="9"/>
      <c r="B41" s="10"/>
      <c r="C41" s="10"/>
      <c r="D41" s="14" t="s">
        <v>38</v>
      </c>
      <c r="E41" s="8"/>
      <c r="F41" s="8"/>
      <c r="G41" s="8"/>
      <c r="H41" s="8"/>
      <c r="I41" s="8"/>
      <c r="J41" s="8"/>
      <c r="K41" s="8"/>
      <c r="L41" s="8"/>
      <c r="M41" s="8"/>
      <c r="N41" s="8"/>
      <c r="O41" s="8"/>
      <c r="P41" s="8"/>
      <c r="Q41" s="8"/>
      <c r="R41" s="8"/>
      <c r="S41" s="8"/>
      <c r="T41" s="8"/>
      <c r="U41" s="8"/>
      <c r="V41" s="8"/>
      <c r="W41" s="8"/>
      <c r="X41" s="8"/>
      <c r="Y41" s="8"/>
      <c r="Z41" s="8"/>
    </row>
    <row r="42" spans="1:26" ht="14">
      <c r="A42" s="9"/>
      <c r="B42" s="10"/>
      <c r="C42" s="10"/>
      <c r="D42" s="13" t="str">
        <f>HYPERLINK("http://2017.mmco-expo.ru/program/-/-/special-education-needs-cluster/-/?lang=ru","Инклюзия")</f>
        <v>Инклюзия</v>
      </c>
      <c r="E42" s="8"/>
      <c r="F42" s="8"/>
      <c r="G42" s="8"/>
      <c r="H42" s="8"/>
      <c r="I42" s="8"/>
      <c r="J42" s="8"/>
      <c r="K42" s="8"/>
      <c r="L42" s="8"/>
      <c r="M42" s="8"/>
      <c r="N42" s="8"/>
      <c r="O42" s="8"/>
      <c r="P42" s="8"/>
      <c r="Q42" s="8"/>
      <c r="R42" s="8"/>
      <c r="S42" s="8"/>
      <c r="T42" s="8"/>
      <c r="U42" s="8"/>
      <c r="V42" s="8"/>
      <c r="W42" s="8"/>
      <c r="X42" s="8"/>
      <c r="Y42" s="8"/>
      <c r="Z42" s="8"/>
    </row>
    <row r="43" spans="1:26" ht="14">
      <c r="A43" s="9"/>
      <c r="B43" s="10"/>
      <c r="C43" s="10"/>
      <c r="D43" s="13" t="str">
        <f>HYPERLINK("http://2017.mmco-expo.ru/program/-/-/secondary-education-cluster/-/?lang=ru","Среднее образование")</f>
        <v>Среднее образование</v>
      </c>
      <c r="E43" s="8"/>
      <c r="F43" s="8"/>
      <c r="G43" s="8"/>
      <c r="H43" s="8"/>
      <c r="I43" s="8"/>
      <c r="J43" s="8"/>
      <c r="K43" s="8"/>
      <c r="L43" s="8"/>
      <c r="M43" s="8"/>
      <c r="N43" s="8"/>
      <c r="O43" s="8"/>
      <c r="P43" s="8"/>
      <c r="Q43" s="8"/>
      <c r="R43" s="8"/>
      <c r="S43" s="8"/>
      <c r="T43" s="8"/>
      <c r="U43" s="8"/>
      <c r="V43" s="8"/>
      <c r="W43" s="8"/>
      <c r="X43" s="8"/>
      <c r="Y43" s="8"/>
      <c r="Z43" s="8"/>
    </row>
    <row r="44" spans="1:26" ht="30" customHeight="1">
      <c r="A44" s="4" t="s">
        <v>4</v>
      </c>
      <c r="B44" s="5" t="s">
        <v>39</v>
      </c>
      <c r="C44" s="6" t="s">
        <v>6</v>
      </c>
      <c r="D44" s="7" t="str">
        <f>HYPERLINK("http://2017.mmco-expo.ru/program/s/52542/?lang=ru","Разработка и научно-методическое обоснование вариантов моделей системы профориентированной работы с обучающимся с ОВЗ со сложным дефектом")</f>
        <v>Разработка и научно-методическое обоснование вариантов моделей системы профориентированной работы с обучающимся с ОВЗ со сложным дефектом</v>
      </c>
      <c r="E44" s="8"/>
      <c r="F44" s="8"/>
      <c r="G44" s="8"/>
      <c r="H44" s="8"/>
      <c r="I44" s="8"/>
      <c r="J44" s="8"/>
      <c r="K44" s="8"/>
      <c r="L44" s="8"/>
      <c r="M44" s="8"/>
      <c r="N44" s="8"/>
      <c r="O44" s="8"/>
      <c r="P44" s="8"/>
      <c r="Q44" s="8"/>
      <c r="R44" s="8"/>
      <c r="S44" s="8"/>
      <c r="T44" s="8"/>
      <c r="U44" s="8"/>
      <c r="V44" s="8"/>
      <c r="W44" s="8"/>
      <c r="X44" s="8"/>
      <c r="Y44" s="8"/>
      <c r="Z44" s="8"/>
    </row>
    <row r="45" spans="1:26" ht="15.75" customHeight="1">
      <c r="A45" s="9"/>
      <c r="B45" s="10"/>
      <c r="C45" s="10"/>
      <c r="D45" s="11" t="s">
        <v>40</v>
      </c>
      <c r="E45" s="8"/>
      <c r="F45" s="8"/>
      <c r="G45" s="8"/>
      <c r="H45" s="8"/>
      <c r="I45" s="8"/>
      <c r="J45" s="8"/>
      <c r="K45" s="8"/>
      <c r="L45" s="8"/>
      <c r="M45" s="8"/>
      <c r="N45" s="8"/>
      <c r="O45" s="8"/>
      <c r="P45" s="8"/>
      <c r="Q45" s="8"/>
      <c r="R45" s="8"/>
      <c r="S45" s="8"/>
      <c r="T45" s="8"/>
      <c r="U45" s="8"/>
      <c r="V45" s="8"/>
      <c r="W45" s="8"/>
      <c r="X45" s="8"/>
      <c r="Y45" s="8"/>
      <c r="Z45" s="8"/>
    </row>
    <row r="46" spans="1:26" ht="47.25" customHeight="1">
      <c r="A46" s="9"/>
      <c r="B46" s="10"/>
      <c r="C46" s="10"/>
      <c r="D46" s="11" t="s">
        <v>41</v>
      </c>
      <c r="E46" s="8"/>
      <c r="F46" s="8"/>
      <c r="G46" s="8"/>
      <c r="H46" s="8"/>
      <c r="I46" s="8"/>
      <c r="J46" s="8"/>
      <c r="K46" s="8"/>
      <c r="L46" s="8"/>
      <c r="M46" s="8"/>
      <c r="N46" s="8"/>
      <c r="O46" s="8"/>
      <c r="P46" s="8"/>
      <c r="Q46" s="8"/>
      <c r="R46" s="8"/>
      <c r="S46" s="8"/>
      <c r="T46" s="8"/>
      <c r="U46" s="8"/>
      <c r="V46" s="8"/>
      <c r="W46" s="8"/>
      <c r="X46" s="8"/>
      <c r="Y46" s="8"/>
      <c r="Z46" s="8"/>
    </row>
    <row r="47" spans="1:26" ht="47.25" customHeight="1">
      <c r="A47" s="15"/>
      <c r="B47" s="16"/>
      <c r="C47" s="16"/>
      <c r="D47" s="23" t="s">
        <v>42</v>
      </c>
      <c r="E47" s="8"/>
      <c r="F47" s="8"/>
      <c r="G47" s="8"/>
      <c r="H47" s="8"/>
      <c r="I47" s="8"/>
      <c r="J47" s="8"/>
      <c r="K47" s="8"/>
      <c r="L47" s="8"/>
      <c r="M47" s="8"/>
      <c r="N47" s="8"/>
      <c r="O47" s="8"/>
      <c r="P47" s="8"/>
      <c r="Q47" s="8"/>
      <c r="R47" s="8"/>
      <c r="S47" s="8"/>
      <c r="T47" s="8"/>
      <c r="U47" s="8"/>
      <c r="V47" s="8"/>
      <c r="W47" s="8"/>
      <c r="X47" s="8"/>
      <c r="Y47" s="8"/>
      <c r="Z47" s="8"/>
    </row>
    <row r="48" spans="1:26" ht="30" customHeight="1">
      <c r="A48" s="18" t="s">
        <v>43</v>
      </c>
      <c r="B48" s="19" t="s">
        <v>44</v>
      </c>
      <c r="C48" s="20" t="s">
        <v>6</v>
      </c>
      <c r="D48" s="13" t="str">
        <f>HYPERLINK("http://2017.mmco-expo.ru/program/s/52543/?lang=ru","Минобрнауки России представляет. Лучшие разработки для диагностики, обучения и социализации детей с ограниченными возможностями здоровья")</f>
        <v>Минобрнауки России представляет. Лучшие разработки для диагностики, обучения и социализации детей с ограниченными возможностями здоровья</v>
      </c>
      <c r="E48" s="8"/>
      <c r="F48" s="8"/>
      <c r="G48" s="8"/>
      <c r="H48" s="8"/>
      <c r="I48" s="8"/>
      <c r="J48" s="8"/>
      <c r="K48" s="8"/>
      <c r="L48" s="8"/>
      <c r="M48" s="8"/>
      <c r="N48" s="8"/>
      <c r="O48" s="8"/>
      <c r="P48" s="8"/>
      <c r="Q48" s="8"/>
      <c r="R48" s="8"/>
      <c r="S48" s="8"/>
      <c r="T48" s="8"/>
      <c r="U48" s="8"/>
      <c r="V48" s="8"/>
      <c r="W48" s="8"/>
      <c r="X48" s="8"/>
      <c r="Y48" s="8"/>
      <c r="Z48" s="8"/>
    </row>
    <row r="49" spans="1:26" ht="15.75" customHeight="1">
      <c r="A49" s="9"/>
      <c r="B49" s="10"/>
      <c r="C49" s="10"/>
      <c r="D49" s="11" t="s">
        <v>45</v>
      </c>
      <c r="E49" s="8"/>
      <c r="F49" s="8"/>
      <c r="G49" s="8"/>
      <c r="H49" s="8"/>
      <c r="I49" s="8"/>
      <c r="J49" s="8"/>
      <c r="K49" s="8"/>
      <c r="L49" s="8"/>
      <c r="M49" s="8"/>
      <c r="N49" s="8"/>
      <c r="O49" s="8"/>
      <c r="P49" s="8"/>
      <c r="Q49" s="8"/>
      <c r="R49" s="8"/>
      <c r="S49" s="8"/>
      <c r="T49" s="8"/>
      <c r="U49" s="8"/>
      <c r="V49" s="8"/>
      <c r="W49" s="8"/>
      <c r="X49" s="8"/>
      <c r="Y49" s="8"/>
      <c r="Z49" s="8"/>
    </row>
    <row r="50" spans="1:26" ht="78.75" customHeight="1">
      <c r="A50" s="9"/>
      <c r="B50" s="10"/>
      <c r="C50" s="10"/>
      <c r="D50" s="11" t="s">
        <v>46</v>
      </c>
      <c r="E50" s="8"/>
      <c r="F50" s="8"/>
      <c r="G50" s="8"/>
      <c r="H50" s="8"/>
      <c r="I50" s="8"/>
      <c r="J50" s="8"/>
      <c r="K50" s="8"/>
      <c r="L50" s="8"/>
      <c r="M50" s="8"/>
      <c r="N50" s="8"/>
      <c r="O50" s="8"/>
      <c r="P50" s="8"/>
      <c r="Q50" s="8"/>
      <c r="R50" s="8"/>
      <c r="S50" s="8"/>
      <c r="T50" s="8"/>
      <c r="U50" s="8"/>
      <c r="V50" s="8"/>
      <c r="W50" s="8"/>
      <c r="X50" s="8"/>
      <c r="Y50" s="8"/>
      <c r="Z50" s="8"/>
    </row>
    <row r="51" spans="1:26" ht="31.5" customHeight="1">
      <c r="A51" s="9"/>
      <c r="B51" s="10"/>
      <c r="C51" s="10"/>
      <c r="D51" s="12" t="s">
        <v>8</v>
      </c>
      <c r="E51" s="8"/>
      <c r="F51" s="8"/>
      <c r="G51" s="8"/>
      <c r="H51" s="8"/>
      <c r="I51" s="8"/>
      <c r="J51" s="8"/>
      <c r="K51" s="8"/>
      <c r="L51" s="8"/>
      <c r="M51" s="8"/>
      <c r="N51" s="8"/>
      <c r="O51" s="8"/>
      <c r="P51" s="8"/>
      <c r="Q51" s="8"/>
      <c r="R51" s="8"/>
      <c r="S51" s="8"/>
      <c r="T51" s="8"/>
      <c r="U51" s="8"/>
      <c r="V51" s="8"/>
      <c r="W51" s="8"/>
      <c r="X51" s="8"/>
      <c r="Y51" s="8"/>
      <c r="Z51" s="8"/>
    </row>
    <row r="52" spans="1:26" ht="14">
      <c r="A52" s="9"/>
      <c r="B52" s="10"/>
      <c r="C52" s="10"/>
      <c r="D52" s="13" t="str">
        <f>HYPERLINK("http://2017.mmco-expo.ru/program/-/-/educationalprogram-tag/-/?lang=ru","#учебнаяпрограмма")</f>
        <v>#учебнаяпрограмма</v>
      </c>
      <c r="E52" s="8"/>
      <c r="F52" s="8"/>
      <c r="G52" s="8"/>
      <c r="H52" s="8"/>
      <c r="I52" s="8"/>
      <c r="J52" s="8"/>
      <c r="K52" s="8"/>
      <c r="L52" s="8"/>
      <c r="M52" s="8"/>
      <c r="N52" s="8"/>
      <c r="O52" s="8"/>
      <c r="P52" s="8"/>
      <c r="Q52" s="8"/>
      <c r="R52" s="8"/>
      <c r="S52" s="8"/>
      <c r="T52" s="8"/>
      <c r="U52" s="8"/>
      <c r="V52" s="8"/>
      <c r="W52" s="8"/>
      <c r="X52" s="8"/>
      <c r="Y52" s="8"/>
      <c r="Z52" s="8"/>
    </row>
    <row r="53" spans="1:26" ht="14">
      <c r="A53" s="9"/>
      <c r="B53" s="10"/>
      <c r="C53" s="10"/>
      <c r="D53" s="14" t="s">
        <v>47</v>
      </c>
      <c r="E53" s="8"/>
      <c r="F53" s="8"/>
      <c r="G53" s="8"/>
      <c r="H53" s="8"/>
      <c r="I53" s="8"/>
      <c r="J53" s="8"/>
      <c r="K53" s="8"/>
      <c r="L53" s="8"/>
      <c r="M53" s="8"/>
      <c r="N53" s="8"/>
      <c r="O53" s="8"/>
      <c r="P53" s="8"/>
      <c r="Q53" s="8"/>
      <c r="R53" s="8"/>
      <c r="S53" s="8"/>
      <c r="T53" s="8"/>
      <c r="U53" s="8"/>
      <c r="V53" s="8"/>
      <c r="W53" s="8"/>
      <c r="X53" s="8"/>
      <c r="Y53" s="8"/>
      <c r="Z53" s="8"/>
    </row>
    <row r="54" spans="1:26" ht="14">
      <c r="A54" s="9"/>
      <c r="B54" s="10"/>
      <c r="C54" s="10"/>
      <c r="D54" s="13" t="str">
        <f>HYPERLINK("http://2017.mmco-expo.ru/program/-/-/special-education-needs-cluster/-/?lang=ru","Инклюзия")</f>
        <v>Инклюзия</v>
      </c>
      <c r="E54" s="8"/>
      <c r="F54" s="8"/>
      <c r="G54" s="8"/>
      <c r="H54" s="8"/>
      <c r="I54" s="8"/>
      <c r="J54" s="8"/>
      <c r="K54" s="8"/>
      <c r="L54" s="8"/>
      <c r="M54" s="8"/>
      <c r="N54" s="8"/>
      <c r="O54" s="8"/>
      <c r="P54" s="8"/>
      <c r="Q54" s="8"/>
      <c r="R54" s="8"/>
      <c r="S54" s="8"/>
      <c r="T54" s="8"/>
      <c r="U54" s="8"/>
      <c r="V54" s="8"/>
      <c r="W54" s="8"/>
      <c r="X54" s="8"/>
      <c r="Y54" s="8"/>
      <c r="Z54" s="8"/>
    </row>
    <row r="55" spans="1:26" ht="14">
      <c r="A55" s="9"/>
      <c r="B55" s="10"/>
      <c r="C55" s="10"/>
      <c r="D55" s="13" t="str">
        <f>HYPERLINK("http://2017.mmco-expo.ru/program/-/-/secondary-education-cluster/-/?lang=ru","Среднее образование")</f>
        <v>Среднее образование</v>
      </c>
      <c r="E55" s="8"/>
      <c r="F55" s="8"/>
      <c r="G55" s="8"/>
      <c r="H55" s="8"/>
      <c r="I55" s="8"/>
      <c r="J55" s="8"/>
      <c r="K55" s="8"/>
      <c r="L55" s="8"/>
      <c r="M55" s="8"/>
      <c r="N55" s="8"/>
      <c r="O55" s="8"/>
      <c r="P55" s="8"/>
      <c r="Q55" s="8"/>
      <c r="R55" s="8"/>
      <c r="S55" s="8"/>
      <c r="T55" s="8"/>
      <c r="U55" s="8"/>
      <c r="V55" s="8"/>
      <c r="W55" s="8"/>
      <c r="X55" s="8"/>
      <c r="Y55" s="8"/>
      <c r="Z55" s="8"/>
    </row>
    <row r="56" spans="1:26" ht="15.75" customHeight="1">
      <c r="A56" s="4" t="s">
        <v>43</v>
      </c>
      <c r="B56" s="5" t="s">
        <v>48</v>
      </c>
      <c r="C56" s="6" t="s">
        <v>6</v>
      </c>
      <c r="D56" s="7" t="str">
        <f>HYPERLINK("http://2017.mmco-expo.ru/program/s/52545/?lang=ru","Инклюзивные педагогические практики: лучшие школы России. Мастер-классы и экспертиза")</f>
        <v>Инклюзивные педагогические практики: лучшие школы России. Мастер-классы и экспертиза</v>
      </c>
      <c r="E56" s="8"/>
      <c r="F56" s="8"/>
      <c r="G56" s="8"/>
      <c r="H56" s="8"/>
      <c r="I56" s="8"/>
      <c r="J56" s="8"/>
      <c r="K56" s="8"/>
      <c r="L56" s="8"/>
      <c r="M56" s="8"/>
      <c r="N56" s="8"/>
      <c r="O56" s="8"/>
      <c r="P56" s="8"/>
      <c r="Q56" s="8"/>
      <c r="R56" s="8"/>
      <c r="S56" s="8"/>
      <c r="T56" s="8"/>
      <c r="U56" s="8"/>
      <c r="V56" s="8"/>
      <c r="W56" s="8"/>
      <c r="X56" s="8"/>
      <c r="Y56" s="8"/>
      <c r="Z56" s="8"/>
    </row>
    <row r="57" spans="1:26" ht="15.75" customHeight="1">
      <c r="A57" s="9"/>
      <c r="B57" s="10"/>
      <c r="C57" s="10"/>
      <c r="D57" s="11" t="s">
        <v>49</v>
      </c>
      <c r="E57" s="8"/>
      <c r="F57" s="8"/>
      <c r="G57" s="8"/>
      <c r="H57" s="8"/>
      <c r="I57" s="8"/>
      <c r="J57" s="8"/>
      <c r="K57" s="8"/>
      <c r="L57" s="8"/>
      <c r="M57" s="8"/>
      <c r="N57" s="8"/>
      <c r="O57" s="8"/>
      <c r="P57" s="8"/>
      <c r="Q57" s="8"/>
      <c r="R57" s="8"/>
      <c r="S57" s="8"/>
      <c r="T57" s="8"/>
      <c r="U57" s="8"/>
      <c r="V57" s="8"/>
      <c r="W57" s="8"/>
      <c r="X57" s="8"/>
      <c r="Y57" s="8"/>
      <c r="Z57" s="8"/>
    </row>
    <row r="58" spans="1:26" ht="31.5" customHeight="1">
      <c r="A58" s="9"/>
      <c r="B58" s="10"/>
      <c r="C58" s="10"/>
      <c r="D58" s="11" t="s">
        <v>50</v>
      </c>
      <c r="E58" s="8"/>
      <c r="F58" s="8"/>
      <c r="G58" s="8"/>
      <c r="H58" s="8"/>
      <c r="I58" s="8"/>
      <c r="J58" s="8"/>
      <c r="K58" s="8"/>
      <c r="L58" s="8"/>
      <c r="M58" s="8"/>
      <c r="N58" s="8"/>
      <c r="O58" s="8"/>
      <c r="P58" s="8"/>
      <c r="Q58" s="8"/>
      <c r="R58" s="8"/>
      <c r="S58" s="8"/>
      <c r="T58" s="8"/>
      <c r="U58" s="8"/>
      <c r="V58" s="8"/>
      <c r="W58" s="8"/>
      <c r="X58" s="8"/>
      <c r="Y58" s="8"/>
      <c r="Z58" s="8"/>
    </row>
    <row r="59" spans="1:26" ht="31.5" customHeight="1">
      <c r="A59" s="9"/>
      <c r="B59" s="10"/>
      <c r="C59" s="10"/>
      <c r="D59" s="12" t="s">
        <v>51</v>
      </c>
      <c r="E59" s="8"/>
      <c r="F59" s="8"/>
      <c r="G59" s="8"/>
      <c r="H59" s="8"/>
      <c r="I59" s="8"/>
      <c r="J59" s="8"/>
      <c r="K59" s="8"/>
      <c r="L59" s="8"/>
      <c r="M59" s="8"/>
      <c r="N59" s="8"/>
      <c r="O59" s="8"/>
      <c r="P59" s="8"/>
      <c r="Q59" s="8"/>
      <c r="R59" s="8"/>
      <c r="S59" s="8"/>
      <c r="T59" s="8"/>
      <c r="U59" s="8"/>
      <c r="V59" s="8"/>
      <c r="W59" s="8"/>
      <c r="X59" s="8"/>
      <c r="Y59" s="8"/>
      <c r="Z59" s="8"/>
    </row>
    <row r="60" spans="1:26" ht="14">
      <c r="A60" s="9"/>
      <c r="B60" s="10"/>
      <c r="C60" s="10"/>
      <c r="D60" s="14" t="s">
        <v>52</v>
      </c>
      <c r="E60" s="8"/>
      <c r="F60" s="8"/>
      <c r="G60" s="8"/>
      <c r="H60" s="8"/>
      <c r="I60" s="8"/>
      <c r="J60" s="8"/>
      <c r="K60" s="8"/>
      <c r="L60" s="8"/>
      <c r="M60" s="8"/>
      <c r="N60" s="8"/>
      <c r="O60" s="8"/>
      <c r="P60" s="8"/>
      <c r="Q60" s="8"/>
      <c r="R60" s="8"/>
      <c r="S60" s="8"/>
      <c r="T60" s="8"/>
      <c r="U60" s="8"/>
      <c r="V60" s="8"/>
      <c r="W60" s="8"/>
      <c r="X60" s="8"/>
      <c r="Y60" s="8"/>
      <c r="Z60" s="8"/>
    </row>
    <row r="61" spans="1:26" ht="14">
      <c r="A61" s="9"/>
      <c r="B61" s="10"/>
      <c r="C61" s="10"/>
      <c r="D61" s="13" t="str">
        <f>HYPERLINK("http://2017.mmco-expo.ru/program/-/-/special-education-needs-cluster/-/?lang=ru","Инклюзия")</f>
        <v>Инклюзия</v>
      </c>
      <c r="E61" s="8"/>
      <c r="F61" s="8"/>
      <c r="G61" s="8"/>
      <c r="H61" s="8"/>
      <c r="I61" s="8"/>
      <c r="J61" s="8"/>
      <c r="K61" s="8"/>
      <c r="L61" s="8"/>
      <c r="M61" s="8"/>
      <c r="N61" s="8"/>
      <c r="O61" s="8"/>
      <c r="P61" s="8"/>
      <c r="Q61" s="8"/>
      <c r="R61" s="8"/>
      <c r="S61" s="8"/>
      <c r="T61" s="8"/>
      <c r="U61" s="8"/>
      <c r="V61" s="8"/>
      <c r="W61" s="8"/>
      <c r="X61" s="8"/>
      <c r="Y61" s="8"/>
      <c r="Z61" s="8"/>
    </row>
    <row r="62" spans="1:26" ht="14">
      <c r="A62" s="9"/>
      <c r="B62" s="10"/>
      <c r="C62" s="10"/>
      <c r="D62" s="13" t="str">
        <f>HYPERLINK("http://2017.mmco-expo.ru/program/-/-/secondary-education-cluster/-/?lang=ru","Среднее образование")</f>
        <v>Среднее образование</v>
      </c>
      <c r="E62" s="8"/>
      <c r="F62" s="8"/>
      <c r="G62" s="8"/>
      <c r="H62" s="8"/>
      <c r="I62" s="8"/>
      <c r="J62" s="8"/>
      <c r="K62" s="8"/>
      <c r="L62" s="8"/>
      <c r="M62" s="8"/>
      <c r="N62" s="8"/>
      <c r="O62" s="8"/>
      <c r="P62" s="8"/>
      <c r="Q62" s="8"/>
      <c r="R62" s="8"/>
      <c r="S62" s="8"/>
      <c r="T62" s="8"/>
      <c r="U62" s="8"/>
      <c r="V62" s="8"/>
      <c r="W62" s="8"/>
      <c r="X62" s="8"/>
      <c r="Y62" s="8"/>
      <c r="Z62" s="8"/>
    </row>
    <row r="63" spans="1:26" ht="14">
      <c r="A63" s="9"/>
      <c r="B63" s="10"/>
      <c r="C63" s="10"/>
      <c r="D63" s="24"/>
      <c r="E63" s="8"/>
      <c r="F63" s="8"/>
      <c r="G63" s="8"/>
      <c r="H63" s="8"/>
      <c r="I63" s="8"/>
      <c r="J63" s="8"/>
      <c r="K63" s="8"/>
      <c r="L63" s="8"/>
      <c r="M63" s="8"/>
      <c r="N63" s="8"/>
      <c r="O63" s="8"/>
      <c r="P63" s="8"/>
      <c r="Q63" s="8"/>
      <c r="R63" s="8"/>
      <c r="S63" s="8"/>
      <c r="T63" s="8"/>
      <c r="U63" s="8"/>
      <c r="V63" s="8"/>
      <c r="W63" s="8"/>
      <c r="X63" s="8"/>
      <c r="Y63" s="8"/>
      <c r="Z63" s="8"/>
    </row>
    <row r="64" spans="1:26" ht="15.75" customHeight="1">
      <c r="A64" s="9"/>
      <c r="B64" s="10"/>
      <c r="C64" s="10"/>
      <c r="D64" s="12" t="s">
        <v>53</v>
      </c>
      <c r="E64" s="8"/>
      <c r="F64" s="8"/>
      <c r="G64" s="8"/>
      <c r="H64" s="8"/>
      <c r="I64" s="8"/>
      <c r="J64" s="8"/>
      <c r="K64" s="8"/>
      <c r="L64" s="8"/>
      <c r="M64" s="8"/>
      <c r="N64" s="8"/>
      <c r="O64" s="8"/>
      <c r="P64" s="8"/>
      <c r="Q64" s="8"/>
      <c r="R64" s="8"/>
      <c r="S64" s="8"/>
      <c r="T64" s="8"/>
      <c r="U64" s="8"/>
      <c r="V64" s="8"/>
      <c r="W64" s="8"/>
      <c r="X64" s="8"/>
      <c r="Y64" s="8"/>
      <c r="Z64" s="8"/>
    </row>
    <row r="65" spans="1:26" ht="15.75" customHeight="1">
      <c r="A65" s="9"/>
      <c r="B65" s="10"/>
      <c r="C65" s="10"/>
      <c r="D65" s="22" t="s">
        <v>6</v>
      </c>
      <c r="E65" s="8"/>
      <c r="F65" s="8"/>
      <c r="G65" s="8"/>
      <c r="H65" s="8"/>
      <c r="I65" s="8"/>
      <c r="J65" s="8"/>
      <c r="K65" s="8"/>
      <c r="L65" s="8"/>
      <c r="M65" s="8"/>
      <c r="N65" s="8"/>
      <c r="O65" s="8"/>
      <c r="P65" s="8"/>
      <c r="Q65" s="8"/>
      <c r="R65" s="8"/>
      <c r="S65" s="8"/>
      <c r="T65" s="8"/>
      <c r="U65" s="8"/>
      <c r="V65" s="8"/>
      <c r="W65" s="8"/>
      <c r="X65" s="8"/>
      <c r="Y65" s="8"/>
      <c r="Z65" s="8"/>
    </row>
    <row r="66" spans="1:26" ht="14">
      <c r="A66" s="9"/>
      <c r="B66" s="10"/>
      <c r="C66" s="10"/>
      <c r="D66" s="13" t="str">
        <f>HYPERLINK("http://2017.mmco-expo.ru/program/s/52547/?lang=ru","Новые формы повышения квалификации для работы с детьми с ОВЗ")</f>
        <v>Новые формы повышения квалификации для работы с детьми с ОВЗ</v>
      </c>
      <c r="E66" s="8"/>
      <c r="F66" s="8"/>
      <c r="G66" s="8"/>
      <c r="H66" s="8"/>
      <c r="I66" s="8"/>
      <c r="J66" s="8"/>
      <c r="K66" s="8"/>
      <c r="L66" s="8"/>
      <c r="M66" s="8"/>
      <c r="N66" s="8"/>
      <c r="O66" s="8"/>
      <c r="P66" s="8"/>
      <c r="Q66" s="8"/>
      <c r="R66" s="8"/>
      <c r="S66" s="8"/>
      <c r="T66" s="8"/>
      <c r="U66" s="8"/>
      <c r="V66" s="8"/>
      <c r="W66" s="8"/>
      <c r="X66" s="8"/>
      <c r="Y66" s="8"/>
      <c r="Z66" s="8"/>
    </row>
    <row r="67" spans="1:26" ht="15.75" customHeight="1">
      <c r="A67" s="9"/>
      <c r="B67" s="10"/>
      <c r="C67" s="10"/>
      <c r="D67" s="11" t="s">
        <v>54</v>
      </c>
      <c r="E67" s="8"/>
      <c r="F67" s="8"/>
      <c r="G67" s="8"/>
      <c r="H67" s="8"/>
      <c r="I67" s="8"/>
      <c r="J67" s="8"/>
      <c r="K67" s="8"/>
      <c r="L67" s="8"/>
      <c r="M67" s="8"/>
      <c r="N67" s="8"/>
      <c r="O67" s="8"/>
      <c r="P67" s="8"/>
      <c r="Q67" s="8"/>
      <c r="R67" s="8"/>
      <c r="S67" s="8"/>
      <c r="T67" s="8"/>
      <c r="U67" s="8"/>
      <c r="V67" s="8"/>
      <c r="W67" s="8"/>
      <c r="X67" s="8"/>
      <c r="Y67" s="8"/>
      <c r="Z67" s="8"/>
    </row>
    <row r="68" spans="1:26" ht="15.75" customHeight="1">
      <c r="A68" s="9"/>
      <c r="B68" s="10"/>
      <c r="C68" s="10"/>
      <c r="D68" s="11" t="s">
        <v>55</v>
      </c>
      <c r="E68" s="8"/>
      <c r="F68" s="8"/>
      <c r="G68" s="8"/>
      <c r="H68" s="8"/>
      <c r="I68" s="8"/>
      <c r="J68" s="8"/>
      <c r="K68" s="8"/>
      <c r="L68" s="8"/>
      <c r="M68" s="8"/>
      <c r="N68" s="8"/>
      <c r="O68" s="8"/>
      <c r="P68" s="8"/>
      <c r="Q68" s="8"/>
      <c r="R68" s="8"/>
      <c r="S68" s="8"/>
      <c r="T68" s="8"/>
      <c r="U68" s="8"/>
      <c r="V68" s="8"/>
      <c r="W68" s="8"/>
      <c r="X68" s="8"/>
      <c r="Y68" s="8"/>
      <c r="Z68" s="8"/>
    </row>
    <row r="69" spans="1:26" ht="31.5" customHeight="1">
      <c r="A69" s="9"/>
      <c r="B69" s="10"/>
      <c r="C69" s="10"/>
      <c r="D69" s="12" t="s">
        <v>56</v>
      </c>
      <c r="E69" s="8"/>
      <c r="F69" s="8"/>
      <c r="G69" s="8"/>
      <c r="H69" s="8"/>
      <c r="I69" s="8"/>
      <c r="J69" s="8"/>
      <c r="K69" s="8"/>
      <c r="L69" s="8"/>
      <c r="M69" s="8"/>
      <c r="N69" s="8"/>
      <c r="O69" s="8"/>
      <c r="P69" s="8"/>
      <c r="Q69" s="8"/>
      <c r="R69" s="8"/>
      <c r="S69" s="8"/>
      <c r="T69" s="8"/>
      <c r="U69" s="8"/>
      <c r="V69" s="8"/>
      <c r="W69" s="8"/>
      <c r="X69" s="8"/>
      <c r="Y69" s="8"/>
      <c r="Z69" s="8"/>
    </row>
    <row r="70" spans="1:26" ht="14">
      <c r="A70" s="9"/>
      <c r="B70" s="10"/>
      <c r="C70" s="10"/>
      <c r="D70" s="13" t="str">
        <f>HYPERLINK("http://2017.mmco-expo.ru/program/-/-/personneltraining-tag/-/?lang=ru","#педагогическоеобразование #подготовкакадров")</f>
        <v>#педагогическоеобразование #подготовкакадров</v>
      </c>
      <c r="E70" s="8"/>
      <c r="F70" s="8"/>
      <c r="G70" s="8"/>
      <c r="H70" s="8"/>
      <c r="I70" s="8"/>
      <c r="J70" s="8"/>
      <c r="K70" s="8"/>
      <c r="L70" s="8"/>
      <c r="M70" s="8"/>
      <c r="N70" s="8"/>
      <c r="O70" s="8"/>
      <c r="P70" s="8"/>
      <c r="Q70" s="8"/>
      <c r="R70" s="8"/>
      <c r="S70" s="8"/>
      <c r="T70" s="8"/>
      <c r="U70" s="8"/>
      <c r="V70" s="8"/>
      <c r="W70" s="8"/>
      <c r="X70" s="8"/>
      <c r="Y70" s="8"/>
      <c r="Z70" s="8"/>
    </row>
    <row r="71" spans="1:26" ht="14">
      <c r="A71" s="9"/>
      <c r="B71" s="10"/>
      <c r="C71" s="10"/>
      <c r="D71" s="14" t="s">
        <v>57</v>
      </c>
      <c r="E71" s="8"/>
      <c r="F71" s="8"/>
      <c r="G71" s="8"/>
      <c r="H71" s="8"/>
      <c r="I71" s="8"/>
      <c r="J71" s="8"/>
      <c r="K71" s="8"/>
      <c r="L71" s="8"/>
      <c r="M71" s="8"/>
      <c r="N71" s="8"/>
      <c r="O71" s="8"/>
      <c r="P71" s="8"/>
      <c r="Q71" s="8"/>
      <c r="R71" s="8"/>
      <c r="S71" s="8"/>
      <c r="T71" s="8"/>
      <c r="U71" s="8"/>
      <c r="V71" s="8"/>
      <c r="W71" s="8"/>
      <c r="X71" s="8"/>
      <c r="Y71" s="8"/>
      <c r="Z71" s="8"/>
    </row>
    <row r="72" spans="1:26" ht="14">
      <c r="A72" s="9"/>
      <c r="B72" s="10"/>
      <c r="C72" s="10"/>
      <c r="D72" s="13" t="str">
        <f>HYPERLINK("http://2017.mmco-expo.ru/program/-/-/special-education-needs-cluster/-/?lang=ru","Инклюзия")</f>
        <v>Инклюзия</v>
      </c>
      <c r="E72" s="8"/>
      <c r="F72" s="8"/>
      <c r="G72" s="8"/>
      <c r="H72" s="8"/>
      <c r="I72" s="8"/>
      <c r="J72" s="8"/>
      <c r="K72" s="8"/>
      <c r="L72" s="8"/>
      <c r="M72" s="8"/>
      <c r="N72" s="8"/>
      <c r="O72" s="8"/>
      <c r="P72" s="8"/>
      <c r="Q72" s="8"/>
      <c r="R72" s="8"/>
      <c r="S72" s="8"/>
      <c r="T72" s="8"/>
      <c r="U72" s="8"/>
      <c r="V72" s="8"/>
      <c r="W72" s="8"/>
      <c r="X72" s="8"/>
      <c r="Y72" s="8"/>
      <c r="Z72" s="8"/>
    </row>
    <row r="73" spans="1:26" ht="14">
      <c r="A73" s="15"/>
      <c r="B73" s="16"/>
      <c r="C73" s="16"/>
      <c r="D73" s="17" t="str">
        <f>HYPERLINK("http://2017.mmco-expo.ru/program/-/-/secondary-education-cluster/-/?lang=ru","Среднее образование")</f>
        <v>Среднее образование</v>
      </c>
      <c r="E73" s="8"/>
      <c r="F73" s="8"/>
      <c r="G73" s="8"/>
      <c r="H73" s="8"/>
      <c r="I73" s="8"/>
      <c r="J73" s="8"/>
      <c r="K73" s="8"/>
      <c r="L73" s="8"/>
      <c r="M73" s="8"/>
      <c r="N73" s="8"/>
      <c r="O73" s="8"/>
      <c r="P73" s="8"/>
      <c r="Q73" s="8"/>
      <c r="R73" s="8"/>
      <c r="S73" s="8"/>
      <c r="T73" s="8"/>
      <c r="U73" s="8"/>
      <c r="V73" s="8"/>
      <c r="W73" s="8"/>
      <c r="X73" s="8"/>
      <c r="Y73" s="8"/>
      <c r="Z73" s="8"/>
    </row>
    <row r="74" spans="1:26" ht="15.75" customHeight="1">
      <c r="A74" s="18" t="s">
        <v>43</v>
      </c>
      <c r="B74" s="19" t="s">
        <v>58</v>
      </c>
      <c r="C74" s="20" t="s">
        <v>6</v>
      </c>
      <c r="D74" s="13" t="str">
        <f>HYPERLINK("http://2017.mmco-expo.ru/program/s/52549/?lang=ru","Дигностика готовности педагогов к работе с особыми детьми")</f>
        <v>Дигностика готовности педагогов к работе с особыми детьми</v>
      </c>
      <c r="E74" s="8"/>
      <c r="F74" s="8"/>
      <c r="G74" s="8"/>
      <c r="H74" s="8"/>
      <c r="I74" s="8"/>
      <c r="J74" s="8"/>
      <c r="K74" s="8"/>
      <c r="L74" s="8"/>
      <c r="M74" s="8"/>
      <c r="N74" s="8"/>
      <c r="O74" s="8"/>
      <c r="P74" s="8"/>
      <c r="Q74" s="8"/>
      <c r="R74" s="8"/>
      <c r="S74" s="8"/>
      <c r="T74" s="8"/>
      <c r="U74" s="8"/>
      <c r="V74" s="8"/>
      <c r="W74" s="8"/>
      <c r="X74" s="8"/>
      <c r="Y74" s="8"/>
      <c r="Z74" s="8"/>
    </row>
    <row r="75" spans="1:26" ht="15.75" customHeight="1">
      <c r="A75" s="9"/>
      <c r="B75" s="10"/>
      <c r="C75" s="10"/>
      <c r="D75" s="11" t="s">
        <v>45</v>
      </c>
      <c r="E75" s="8"/>
      <c r="F75" s="8"/>
      <c r="G75" s="8"/>
      <c r="H75" s="8"/>
      <c r="I75" s="8"/>
      <c r="J75" s="8"/>
      <c r="K75" s="8"/>
      <c r="L75" s="8"/>
      <c r="M75" s="8"/>
      <c r="N75" s="8"/>
      <c r="O75" s="8"/>
      <c r="P75" s="8"/>
      <c r="Q75" s="8"/>
      <c r="R75" s="8"/>
      <c r="S75" s="8"/>
      <c r="T75" s="8"/>
      <c r="U75" s="8"/>
      <c r="V75" s="8"/>
      <c r="W75" s="8"/>
      <c r="X75" s="8"/>
      <c r="Y75" s="8"/>
      <c r="Z75" s="8"/>
    </row>
    <row r="76" spans="1:26" ht="15.75" customHeight="1">
      <c r="A76" s="9"/>
      <c r="B76" s="10"/>
      <c r="C76" s="10"/>
      <c r="D76" s="11" t="s">
        <v>59</v>
      </c>
      <c r="E76" s="8"/>
      <c r="F76" s="8"/>
      <c r="G76" s="8"/>
      <c r="H76" s="8"/>
      <c r="I76" s="8"/>
      <c r="J76" s="8"/>
      <c r="K76" s="8"/>
      <c r="L76" s="8"/>
      <c r="M76" s="8"/>
      <c r="N76" s="8"/>
      <c r="O76" s="8"/>
      <c r="P76" s="8"/>
      <c r="Q76" s="8"/>
      <c r="R76" s="8"/>
      <c r="S76" s="8"/>
      <c r="T76" s="8"/>
      <c r="U76" s="8"/>
      <c r="V76" s="8"/>
      <c r="W76" s="8"/>
      <c r="X76" s="8"/>
      <c r="Y76" s="8"/>
      <c r="Z76" s="8"/>
    </row>
    <row r="77" spans="1:26" ht="47.25" customHeight="1">
      <c r="A77" s="9"/>
      <c r="B77" s="10"/>
      <c r="C77" s="10"/>
      <c r="D77" s="12" t="s">
        <v>60</v>
      </c>
      <c r="E77" s="8"/>
      <c r="F77" s="8"/>
      <c r="G77" s="8"/>
      <c r="H77" s="8"/>
      <c r="I77" s="8"/>
      <c r="J77" s="8"/>
      <c r="K77" s="8"/>
      <c r="L77" s="8"/>
      <c r="M77" s="8"/>
      <c r="N77" s="8"/>
      <c r="O77" s="8"/>
      <c r="P77" s="8"/>
      <c r="Q77" s="8"/>
      <c r="R77" s="8"/>
      <c r="S77" s="8"/>
      <c r="T77" s="8"/>
      <c r="U77" s="8"/>
      <c r="V77" s="8"/>
      <c r="W77" s="8"/>
      <c r="X77" s="8"/>
      <c r="Y77" s="8"/>
      <c r="Z77" s="8"/>
    </row>
    <row r="78" spans="1:26" ht="14">
      <c r="A78" s="9"/>
      <c r="B78" s="10"/>
      <c r="C78" s="10"/>
      <c r="D78" s="13" t="str">
        <f>HYPERLINK("http://2017.mmco-expo.ru/program/-/-/educationalprogram-tag/-/?lang=ru","#педагогическоеобразование #учебнаяпрограмма")</f>
        <v>#педагогическоеобразование #учебнаяпрограмма</v>
      </c>
      <c r="E78" s="8"/>
      <c r="F78" s="8"/>
      <c r="G78" s="8"/>
      <c r="H78" s="8"/>
      <c r="I78" s="8"/>
      <c r="J78" s="8"/>
      <c r="K78" s="8"/>
      <c r="L78" s="8"/>
      <c r="M78" s="8"/>
      <c r="N78" s="8"/>
      <c r="O78" s="8"/>
      <c r="P78" s="8"/>
      <c r="Q78" s="8"/>
      <c r="R78" s="8"/>
      <c r="S78" s="8"/>
      <c r="T78" s="8"/>
      <c r="U78" s="8"/>
      <c r="V78" s="8"/>
      <c r="W78" s="8"/>
      <c r="X78" s="8"/>
      <c r="Y78" s="8"/>
      <c r="Z78" s="8"/>
    </row>
    <row r="79" spans="1:26" ht="14">
      <c r="A79" s="9"/>
      <c r="B79" s="10"/>
      <c r="C79" s="10"/>
      <c r="D79" s="14" t="s">
        <v>61</v>
      </c>
      <c r="E79" s="8"/>
      <c r="F79" s="8"/>
      <c r="G79" s="8"/>
      <c r="H79" s="8"/>
      <c r="I79" s="8"/>
      <c r="J79" s="8"/>
      <c r="K79" s="8"/>
      <c r="L79" s="8"/>
      <c r="M79" s="8"/>
      <c r="N79" s="8"/>
      <c r="O79" s="8"/>
      <c r="P79" s="8"/>
      <c r="Q79" s="8"/>
      <c r="R79" s="8"/>
      <c r="S79" s="8"/>
      <c r="T79" s="8"/>
      <c r="U79" s="8"/>
      <c r="V79" s="8"/>
      <c r="W79" s="8"/>
      <c r="X79" s="8"/>
      <c r="Y79" s="8"/>
      <c r="Z79" s="8"/>
    </row>
    <row r="80" spans="1:26" ht="14">
      <c r="A80" s="9"/>
      <c r="B80" s="10"/>
      <c r="C80" s="10"/>
      <c r="D80" s="13" t="str">
        <f>HYPERLINK("http://2017.mmco-expo.ru/program/-/-/special-education-needs-cluster/-/?lang=ru","Инклюзия")</f>
        <v>Инклюзия</v>
      </c>
      <c r="E80" s="8"/>
      <c r="F80" s="8"/>
      <c r="G80" s="8"/>
      <c r="H80" s="8"/>
      <c r="I80" s="8"/>
      <c r="J80" s="8"/>
      <c r="K80" s="8"/>
      <c r="L80" s="8"/>
      <c r="M80" s="8"/>
      <c r="N80" s="8"/>
      <c r="O80" s="8"/>
      <c r="P80" s="8"/>
      <c r="Q80" s="8"/>
      <c r="R80" s="8"/>
      <c r="S80" s="8"/>
      <c r="T80" s="8"/>
      <c r="U80" s="8"/>
      <c r="V80" s="8"/>
      <c r="W80" s="8"/>
      <c r="X80" s="8"/>
      <c r="Y80" s="8"/>
      <c r="Z80" s="8"/>
    </row>
    <row r="81" spans="1:26" ht="14">
      <c r="A81" s="9"/>
      <c r="B81" s="10"/>
      <c r="C81" s="10"/>
      <c r="D81" s="13" t="str">
        <f>HYPERLINK("http://2017.mmco-expo.ru/program/-/-/secondary-education-cluster/-/?lang=ru","Среднее образование")</f>
        <v>Среднее образование</v>
      </c>
      <c r="E81" s="8"/>
      <c r="F81" s="8"/>
      <c r="G81" s="8"/>
      <c r="H81" s="8"/>
      <c r="I81" s="8"/>
      <c r="J81" s="8"/>
      <c r="K81" s="8"/>
      <c r="L81" s="8"/>
      <c r="M81" s="8"/>
      <c r="N81" s="8"/>
      <c r="O81" s="8"/>
      <c r="P81" s="8"/>
      <c r="Q81" s="8"/>
      <c r="R81" s="8"/>
      <c r="S81" s="8"/>
      <c r="T81" s="8"/>
      <c r="U81" s="8"/>
      <c r="V81" s="8"/>
      <c r="W81" s="8"/>
      <c r="X81" s="8"/>
      <c r="Y81" s="8"/>
      <c r="Z81" s="8"/>
    </row>
    <row r="82" spans="1:26" ht="30" customHeight="1">
      <c r="A82" s="4" t="s">
        <v>43</v>
      </c>
      <c r="B82" s="5" t="s">
        <v>62</v>
      </c>
      <c r="C82" s="6" t="s">
        <v>63</v>
      </c>
      <c r="D82" s="7" t="str">
        <f>HYPERLINK("http://2017.mmco-expo.ru/program/s/52221/?lang=ru","Сессия «Совет Европы – Россия». Круглый стол «Обеспечение качественного инклюзивного образования: подходы и опыт реализации»")</f>
        <v>Сессия «Совет Европы – Россия». Круглый стол «Обеспечение качественного инклюзивного образования: подходы и опыт реализации»</v>
      </c>
      <c r="E82" s="8"/>
      <c r="F82" s="8"/>
      <c r="G82" s="8"/>
      <c r="H82" s="8"/>
      <c r="I82" s="8"/>
      <c r="J82" s="8"/>
      <c r="K82" s="8"/>
      <c r="L82" s="8"/>
      <c r="M82" s="8"/>
      <c r="N82" s="8"/>
      <c r="O82" s="8"/>
      <c r="P82" s="8"/>
      <c r="Q82" s="8"/>
      <c r="R82" s="8"/>
      <c r="S82" s="8"/>
      <c r="T82" s="8"/>
      <c r="U82" s="8"/>
      <c r="V82" s="8"/>
      <c r="W82" s="8"/>
      <c r="X82" s="8"/>
      <c r="Y82" s="8"/>
      <c r="Z82" s="8"/>
    </row>
    <row r="83" spans="1:26" ht="315" customHeight="1">
      <c r="A83" s="9"/>
      <c r="B83" s="10"/>
      <c r="C83" s="10"/>
      <c r="D83" s="12" t="s">
        <v>64</v>
      </c>
      <c r="E83" s="8"/>
      <c r="F83" s="8"/>
      <c r="G83" s="8"/>
      <c r="H83" s="8"/>
      <c r="I83" s="8"/>
      <c r="J83" s="8"/>
      <c r="K83" s="8"/>
      <c r="L83" s="8"/>
      <c r="M83" s="8"/>
      <c r="N83" s="8"/>
      <c r="O83" s="8"/>
      <c r="P83" s="8"/>
      <c r="Q83" s="8"/>
      <c r="R83" s="8"/>
      <c r="S83" s="8"/>
      <c r="T83" s="8"/>
      <c r="U83" s="8"/>
      <c r="V83" s="8"/>
      <c r="W83" s="8"/>
      <c r="X83" s="8"/>
      <c r="Y83" s="8"/>
      <c r="Z83" s="8"/>
    </row>
    <row r="84" spans="1:26" ht="14">
      <c r="A84" s="9"/>
      <c r="B84" s="10"/>
      <c r="C84" s="10"/>
      <c r="D84" s="13" t="str">
        <f>HYPERLINK("http://2017.mmco-expo.ru/program/-/-/futurestandards-tag/-/?lang=ru","#стандартыбудущего")</f>
        <v>#стандартыбудущего</v>
      </c>
      <c r="E84" s="8"/>
      <c r="F84" s="8"/>
      <c r="G84" s="8"/>
      <c r="H84" s="8"/>
      <c r="I84" s="8"/>
      <c r="J84" s="8"/>
      <c r="K84" s="8"/>
      <c r="L84" s="8"/>
      <c r="M84" s="8"/>
      <c r="N84" s="8"/>
      <c r="O84" s="8"/>
      <c r="P84" s="8"/>
      <c r="Q84" s="8"/>
      <c r="R84" s="8"/>
      <c r="S84" s="8"/>
      <c r="T84" s="8"/>
      <c r="U84" s="8"/>
      <c r="V84" s="8"/>
      <c r="W84" s="8"/>
      <c r="X84" s="8"/>
      <c r="Y84" s="8"/>
      <c r="Z84" s="8"/>
    </row>
    <row r="85" spans="1:26" ht="14">
      <c r="A85" s="9"/>
      <c r="B85" s="10"/>
      <c r="C85" s="10"/>
      <c r="D85" s="13" t="str">
        <f>HYPERLINK("http://2017.mmco-expo.ru/program/-/-/for-regulators/-/?lang=ru","работники органов управления образованием")</f>
        <v>работники органов управления образованием</v>
      </c>
      <c r="E85" s="8"/>
      <c r="F85" s="8"/>
      <c r="G85" s="8"/>
      <c r="H85" s="8"/>
      <c r="I85" s="8"/>
      <c r="J85" s="8"/>
      <c r="K85" s="8"/>
      <c r="L85" s="8"/>
      <c r="M85" s="8"/>
      <c r="N85" s="8"/>
      <c r="O85" s="8"/>
      <c r="P85" s="8"/>
      <c r="Q85" s="8"/>
      <c r="R85" s="8"/>
      <c r="S85" s="8"/>
      <c r="T85" s="8"/>
      <c r="U85" s="8"/>
      <c r="V85" s="8"/>
      <c r="W85" s="8"/>
      <c r="X85" s="8"/>
      <c r="Y85" s="8"/>
      <c r="Z85" s="8"/>
    </row>
    <row r="86" spans="1:26" ht="14">
      <c r="A86" s="9"/>
      <c r="B86" s="10"/>
      <c r="C86" s="10"/>
      <c r="D86" s="13" t="str">
        <f>HYPERLINK("http://2017.mmco-expo.ru/program/-/-/for-leaders/-/?lang=ru","руководители")</f>
        <v>руководители</v>
      </c>
      <c r="E86" s="8"/>
      <c r="F86" s="8"/>
      <c r="G86" s="8"/>
      <c r="H86" s="8"/>
      <c r="I86" s="8"/>
      <c r="J86" s="8"/>
      <c r="K86" s="8"/>
      <c r="L86" s="8"/>
      <c r="M86" s="8"/>
      <c r="N86" s="8"/>
      <c r="O86" s="8"/>
      <c r="P86" s="8"/>
      <c r="Q86" s="8"/>
      <c r="R86" s="8"/>
      <c r="S86" s="8"/>
      <c r="T86" s="8"/>
      <c r="U86" s="8"/>
      <c r="V86" s="8"/>
      <c r="W86" s="8"/>
      <c r="X86" s="8"/>
      <c r="Y86" s="8"/>
      <c r="Z86" s="8"/>
    </row>
    <row r="87" spans="1:26" ht="14">
      <c r="A87" s="9"/>
      <c r="B87" s="10"/>
      <c r="C87" s="10"/>
      <c r="D87" s="13" t="str">
        <f>HYPERLINK("http://2017.mmco-expo.ru/program/-/-/special-education-needs-cluster/-/?lang=ru","Инклюзия")</f>
        <v>Инклюзия</v>
      </c>
      <c r="E87" s="8"/>
      <c r="F87" s="8"/>
      <c r="G87" s="8"/>
      <c r="H87" s="8"/>
      <c r="I87" s="8"/>
      <c r="J87" s="8"/>
      <c r="K87" s="8"/>
      <c r="L87" s="8"/>
      <c r="M87" s="8"/>
      <c r="N87" s="8"/>
      <c r="O87" s="8"/>
      <c r="P87" s="8"/>
      <c r="Q87" s="8"/>
      <c r="R87" s="8"/>
      <c r="S87" s="8"/>
      <c r="T87" s="8"/>
      <c r="U87" s="8"/>
      <c r="V87" s="8"/>
      <c r="W87" s="8"/>
      <c r="X87" s="8"/>
      <c r="Y87" s="8"/>
      <c r="Z87" s="8"/>
    </row>
    <row r="88" spans="1:26" ht="14">
      <c r="A88" s="9"/>
      <c r="B88" s="10"/>
      <c r="C88" s="10"/>
      <c r="D88" s="13" t="str">
        <f>HYPERLINK("http://2017.mmco-expo.ru/program/-/-/the-agenda-of-the-ministry-of-education-and-science-cluster/-/?lang=ru","Повестка Минобрнауки России")</f>
        <v>Повестка Минобрнауки России</v>
      </c>
      <c r="E88" s="8"/>
      <c r="F88" s="8"/>
      <c r="G88" s="8"/>
      <c r="H88" s="8"/>
      <c r="I88" s="8"/>
      <c r="J88" s="8"/>
      <c r="K88" s="8"/>
      <c r="L88" s="8"/>
      <c r="M88" s="8"/>
      <c r="N88" s="8"/>
      <c r="O88" s="8"/>
      <c r="P88" s="8"/>
      <c r="Q88" s="8"/>
      <c r="R88" s="8"/>
      <c r="S88" s="8"/>
      <c r="T88" s="8"/>
      <c r="U88" s="8"/>
      <c r="V88" s="8"/>
      <c r="W88" s="8"/>
      <c r="X88" s="8"/>
      <c r="Y88" s="8"/>
      <c r="Z88" s="8"/>
    </row>
    <row r="89" spans="1:26" ht="30" customHeight="1">
      <c r="A89" s="15"/>
      <c r="B89" s="16"/>
      <c r="C89" s="16"/>
      <c r="D89" s="17" t="str">
        <f>HYPERLINK("http://2017.mmco-expo.ru/program/s/52580/?lang=ru","Повышение квалификации педагогических работников образовательных организаций по вопросам работы с родителями детей-инвалидов при организации образовательно-коррекционного и реабилитационного процессов")</f>
        <v>Повышение квалификации педагогических работников образовательных организаций по вопросам работы с родителями детей-инвалидов при организации образовательно-коррекционного и реабилитационного процессов</v>
      </c>
      <c r="E89" s="8"/>
      <c r="F89" s="8"/>
      <c r="G89" s="8"/>
      <c r="H89" s="8"/>
      <c r="I89" s="8"/>
      <c r="J89" s="8"/>
      <c r="K89" s="8"/>
      <c r="L89" s="8"/>
      <c r="M89" s="8"/>
      <c r="N89" s="8"/>
      <c r="O89" s="8"/>
      <c r="P89" s="8"/>
      <c r="Q89" s="8"/>
      <c r="R89" s="8"/>
      <c r="S89" s="8"/>
      <c r="T89" s="8"/>
      <c r="U89" s="8"/>
      <c r="V89" s="8"/>
      <c r="W89" s="8"/>
      <c r="X89" s="8"/>
      <c r="Y89" s="8"/>
      <c r="Z89" s="8"/>
    </row>
    <row r="90" spans="1:26" ht="15.75" customHeight="1">
      <c r="A90" s="18" t="s">
        <v>43</v>
      </c>
      <c r="B90" s="19" t="s">
        <v>65</v>
      </c>
      <c r="C90" s="20" t="s">
        <v>66</v>
      </c>
      <c r="D90" s="11" t="s">
        <v>67</v>
      </c>
      <c r="E90" s="8"/>
      <c r="F90" s="8"/>
      <c r="G90" s="8"/>
      <c r="H90" s="8"/>
      <c r="I90" s="8"/>
      <c r="J90" s="8"/>
      <c r="K90" s="8"/>
      <c r="L90" s="8"/>
      <c r="M90" s="8"/>
      <c r="N90" s="8"/>
      <c r="O90" s="8"/>
      <c r="P90" s="8"/>
      <c r="Q90" s="8"/>
      <c r="R90" s="8"/>
      <c r="S90" s="8"/>
      <c r="T90" s="8"/>
      <c r="U90" s="8"/>
      <c r="V90" s="8"/>
      <c r="W90" s="8"/>
      <c r="X90" s="8"/>
      <c r="Y90" s="8"/>
      <c r="Z90" s="8"/>
    </row>
    <row r="91" spans="1:26" ht="31.5" customHeight="1">
      <c r="A91" s="9"/>
      <c r="B91" s="10"/>
      <c r="C91" s="10"/>
      <c r="D91" s="11" t="s">
        <v>68</v>
      </c>
      <c r="E91" s="8"/>
      <c r="F91" s="8"/>
      <c r="G91" s="8"/>
      <c r="H91" s="8"/>
      <c r="I91" s="8"/>
      <c r="J91" s="8"/>
      <c r="K91" s="8"/>
      <c r="L91" s="8"/>
      <c r="M91" s="8"/>
      <c r="N91" s="8"/>
      <c r="O91" s="8"/>
      <c r="P91" s="8"/>
      <c r="Q91" s="8"/>
      <c r="R91" s="8"/>
      <c r="S91" s="8"/>
      <c r="T91" s="8"/>
      <c r="U91" s="8"/>
      <c r="V91" s="8"/>
      <c r="W91" s="8"/>
      <c r="X91" s="8"/>
      <c r="Y91" s="8"/>
      <c r="Z91" s="8"/>
    </row>
    <row r="92" spans="1:26" ht="173.25" customHeight="1">
      <c r="A92" s="9"/>
      <c r="B92" s="10"/>
      <c r="C92" s="10"/>
      <c r="D92" s="12" t="s">
        <v>69</v>
      </c>
      <c r="E92" s="8"/>
      <c r="F92" s="8"/>
      <c r="G92" s="8"/>
      <c r="H92" s="8"/>
      <c r="I92" s="8"/>
      <c r="J92" s="8"/>
      <c r="K92" s="8"/>
      <c r="L92" s="8"/>
      <c r="M92" s="8"/>
      <c r="N92" s="8"/>
      <c r="O92" s="8"/>
      <c r="P92" s="8"/>
      <c r="Q92" s="8"/>
      <c r="R92" s="8"/>
      <c r="S92" s="8"/>
      <c r="T92" s="8"/>
      <c r="U92" s="8"/>
      <c r="V92" s="8"/>
      <c r="W92" s="8"/>
      <c r="X92" s="8"/>
      <c r="Y92" s="8"/>
      <c r="Z92" s="8"/>
    </row>
    <row r="93" spans="1:26" ht="14">
      <c r="A93" s="9"/>
      <c r="B93" s="10"/>
      <c r="C93" s="10"/>
      <c r="D93" s="13" t="str">
        <f>HYPERLINK("http://2017.mmco-expo.ru/program/-/-/personneltraining-tag/-/?lang=ru","#педагогическоеобразование #подготовкакадров")</f>
        <v>#педагогическоеобразование #подготовкакадров</v>
      </c>
      <c r="E93" s="8"/>
      <c r="F93" s="8"/>
      <c r="G93" s="8"/>
      <c r="H93" s="8"/>
      <c r="I93" s="8"/>
      <c r="J93" s="8"/>
      <c r="K93" s="8"/>
      <c r="L93" s="8"/>
      <c r="M93" s="8"/>
      <c r="N93" s="8"/>
      <c r="O93" s="8"/>
      <c r="P93" s="8"/>
      <c r="Q93" s="8"/>
      <c r="R93" s="8"/>
      <c r="S93" s="8"/>
      <c r="T93" s="8"/>
      <c r="U93" s="8"/>
      <c r="V93" s="8"/>
      <c r="W93" s="8"/>
      <c r="X93" s="8"/>
      <c r="Y93" s="8"/>
      <c r="Z93" s="8"/>
    </row>
    <row r="94" spans="1:26" ht="14">
      <c r="A94" s="9"/>
      <c r="B94" s="10"/>
      <c r="C94" s="10"/>
      <c r="D94" s="14" t="s">
        <v>70</v>
      </c>
      <c r="E94" s="8"/>
      <c r="F94" s="8"/>
      <c r="G94" s="8"/>
      <c r="H94" s="8"/>
      <c r="I94" s="8"/>
      <c r="J94" s="8"/>
      <c r="K94" s="8"/>
      <c r="L94" s="8"/>
      <c r="M94" s="8"/>
      <c r="N94" s="8"/>
      <c r="O94" s="8"/>
      <c r="P94" s="8"/>
      <c r="Q94" s="8"/>
      <c r="R94" s="8"/>
      <c r="S94" s="8"/>
      <c r="T94" s="8"/>
      <c r="U94" s="8"/>
      <c r="V94" s="8"/>
      <c r="W94" s="8"/>
      <c r="X94" s="8"/>
      <c r="Y94" s="8"/>
      <c r="Z94" s="8"/>
    </row>
    <row r="95" spans="1:26" ht="14">
      <c r="A95" s="9"/>
      <c r="B95" s="10"/>
      <c r="C95" s="10"/>
      <c r="D95" s="13" t="str">
        <f>HYPERLINK("http://2017.mmco-expo.ru/program/-/-/secondary-education-cluster/-/?lang=ru","Среднее образование")</f>
        <v>Среднее образование</v>
      </c>
      <c r="E95" s="8"/>
      <c r="F95" s="8"/>
      <c r="G95" s="8"/>
      <c r="H95" s="8"/>
      <c r="I95" s="8"/>
      <c r="J95" s="8"/>
      <c r="K95" s="8"/>
      <c r="L95" s="8"/>
      <c r="M95" s="8"/>
      <c r="N95" s="8"/>
      <c r="O95" s="8"/>
      <c r="P95" s="8"/>
      <c r="Q95" s="8"/>
      <c r="R95" s="8"/>
      <c r="S95" s="8"/>
      <c r="T95" s="8"/>
      <c r="U95" s="8"/>
      <c r="V95" s="8"/>
      <c r="W95" s="8"/>
      <c r="X95" s="8"/>
      <c r="Y95" s="8"/>
      <c r="Z95" s="8"/>
    </row>
    <row r="96" spans="1:26" ht="30" customHeight="1">
      <c r="A96" s="4" t="s">
        <v>71</v>
      </c>
      <c r="B96" s="5" t="s">
        <v>44</v>
      </c>
      <c r="C96" s="6" t="s">
        <v>6</v>
      </c>
      <c r="D96" s="7" t="str">
        <f>HYPERLINK("http://2017.mmco-expo.ru/program/s/52550/?lang=ru","Минобрнауки России представляет. Лучшие разработки для диагностики, обучения и социализации детей с ограниченными возможностями здоровья")</f>
        <v>Минобрнауки России представляет. Лучшие разработки для диагностики, обучения и социализации детей с ограниченными возможностями здоровья</v>
      </c>
      <c r="E96" s="8"/>
      <c r="F96" s="8"/>
      <c r="G96" s="8"/>
      <c r="H96" s="8"/>
      <c r="I96" s="8"/>
      <c r="J96" s="8"/>
      <c r="K96" s="8"/>
      <c r="L96" s="8"/>
      <c r="M96" s="8"/>
      <c r="N96" s="8"/>
      <c r="O96" s="8"/>
      <c r="P96" s="8"/>
      <c r="Q96" s="8"/>
      <c r="R96" s="8"/>
      <c r="S96" s="8"/>
      <c r="T96" s="8"/>
      <c r="U96" s="8"/>
      <c r="V96" s="8"/>
      <c r="W96" s="8"/>
      <c r="X96" s="8"/>
      <c r="Y96" s="8"/>
      <c r="Z96" s="8"/>
    </row>
    <row r="97" spans="1:26" ht="15.75" customHeight="1">
      <c r="A97" s="9"/>
      <c r="B97" s="10"/>
      <c r="C97" s="10"/>
      <c r="D97" s="11" t="s">
        <v>45</v>
      </c>
      <c r="E97" s="8"/>
      <c r="F97" s="8"/>
      <c r="G97" s="8"/>
      <c r="H97" s="8"/>
      <c r="I97" s="8"/>
      <c r="J97" s="8"/>
      <c r="K97" s="8"/>
      <c r="L97" s="8"/>
      <c r="M97" s="8"/>
      <c r="N97" s="8"/>
      <c r="O97" s="8"/>
      <c r="P97" s="8"/>
      <c r="Q97" s="8"/>
      <c r="R97" s="8"/>
      <c r="S97" s="8"/>
      <c r="T97" s="8"/>
      <c r="U97" s="8"/>
      <c r="V97" s="8"/>
      <c r="W97" s="8"/>
      <c r="X97" s="8"/>
      <c r="Y97" s="8"/>
      <c r="Z97" s="8"/>
    </row>
    <row r="98" spans="1:26" ht="47.25" customHeight="1">
      <c r="A98" s="9"/>
      <c r="B98" s="10"/>
      <c r="C98" s="10"/>
      <c r="D98" s="11" t="s">
        <v>72</v>
      </c>
      <c r="E98" s="8"/>
      <c r="F98" s="8"/>
      <c r="G98" s="8"/>
      <c r="H98" s="8"/>
      <c r="I98" s="8"/>
      <c r="J98" s="8"/>
      <c r="K98" s="8"/>
      <c r="L98" s="8"/>
      <c r="M98" s="8"/>
      <c r="N98" s="8"/>
      <c r="O98" s="8"/>
      <c r="P98" s="8"/>
      <c r="Q98" s="8"/>
      <c r="R98" s="8"/>
      <c r="S98" s="8"/>
      <c r="T98" s="8"/>
      <c r="U98" s="8"/>
      <c r="V98" s="8"/>
      <c r="W98" s="8"/>
      <c r="X98" s="8"/>
      <c r="Y98" s="8"/>
      <c r="Z98" s="8"/>
    </row>
    <row r="99" spans="1:26" ht="31.5" customHeight="1">
      <c r="A99" s="9"/>
      <c r="B99" s="10"/>
      <c r="C99" s="10"/>
      <c r="D99" s="12" t="s">
        <v>73</v>
      </c>
      <c r="E99" s="8"/>
      <c r="F99" s="8"/>
      <c r="G99" s="8"/>
      <c r="H99" s="8"/>
      <c r="I99" s="8"/>
      <c r="J99" s="8"/>
      <c r="K99" s="8"/>
      <c r="L99" s="8"/>
      <c r="M99" s="8"/>
      <c r="N99" s="8"/>
      <c r="O99" s="8"/>
      <c r="P99" s="8"/>
      <c r="Q99" s="8"/>
      <c r="R99" s="8"/>
      <c r="S99" s="8"/>
      <c r="T99" s="8"/>
      <c r="U99" s="8"/>
      <c r="V99" s="8"/>
      <c r="W99" s="8"/>
      <c r="X99" s="8"/>
      <c r="Y99" s="8"/>
      <c r="Z99" s="8"/>
    </row>
    <row r="100" spans="1:26" ht="14">
      <c r="A100" s="9"/>
      <c r="B100" s="10"/>
      <c r="C100" s="10"/>
      <c r="D100" s="13" t="str">
        <f>HYPERLINK("http://2017.mmco-expo.ru/program/-/-/educationalprogram-tag/-/?lang=ru","#учебнаяпрограмма")</f>
        <v>#учебнаяпрограмма</v>
      </c>
      <c r="E100" s="8"/>
      <c r="F100" s="8"/>
      <c r="G100" s="8"/>
      <c r="H100" s="8"/>
      <c r="I100" s="8"/>
      <c r="J100" s="8"/>
      <c r="K100" s="8"/>
      <c r="L100" s="8"/>
      <c r="M100" s="8"/>
      <c r="N100" s="8"/>
      <c r="O100" s="8"/>
      <c r="P100" s="8"/>
      <c r="Q100" s="8"/>
      <c r="R100" s="8"/>
      <c r="S100" s="8"/>
      <c r="T100" s="8"/>
      <c r="U100" s="8"/>
      <c r="V100" s="8"/>
      <c r="W100" s="8"/>
      <c r="X100" s="8"/>
      <c r="Y100" s="8"/>
      <c r="Z100" s="8"/>
    </row>
    <row r="101" spans="1:26" ht="14">
      <c r="A101" s="9"/>
      <c r="B101" s="10"/>
      <c r="C101" s="10"/>
      <c r="D101" s="14" t="s">
        <v>74</v>
      </c>
      <c r="E101" s="8"/>
      <c r="F101" s="8"/>
      <c r="G101" s="8"/>
      <c r="H101" s="8"/>
      <c r="I101" s="8"/>
      <c r="J101" s="8"/>
      <c r="K101" s="8"/>
      <c r="L101" s="8"/>
      <c r="M101" s="8"/>
      <c r="N101" s="8"/>
      <c r="O101" s="8"/>
      <c r="P101" s="8"/>
      <c r="Q101" s="8"/>
      <c r="R101" s="8"/>
      <c r="S101" s="8"/>
      <c r="T101" s="8"/>
      <c r="U101" s="8"/>
      <c r="V101" s="8"/>
      <c r="W101" s="8"/>
      <c r="X101" s="8"/>
      <c r="Y101" s="8"/>
      <c r="Z101" s="8"/>
    </row>
    <row r="102" spans="1:26" ht="14">
      <c r="A102" s="9"/>
      <c r="B102" s="10"/>
      <c r="C102" s="10"/>
      <c r="D102" s="13" t="str">
        <f>HYPERLINK("http://2017.mmco-expo.ru/program/-/-/special-education-needs-cluster/-/?lang=ru","Инклюзия")</f>
        <v>Инклюзия</v>
      </c>
      <c r="E102" s="8"/>
      <c r="F102" s="8"/>
      <c r="G102" s="8"/>
      <c r="H102" s="8"/>
      <c r="I102" s="8"/>
      <c r="J102" s="8"/>
      <c r="K102" s="8"/>
      <c r="L102" s="8"/>
      <c r="M102" s="8"/>
      <c r="N102" s="8"/>
      <c r="O102" s="8"/>
      <c r="P102" s="8"/>
      <c r="Q102" s="8"/>
      <c r="R102" s="8"/>
      <c r="S102" s="8"/>
      <c r="T102" s="8"/>
      <c r="U102" s="8"/>
      <c r="V102" s="8"/>
      <c r="W102" s="8"/>
      <c r="X102" s="8"/>
      <c r="Y102" s="8"/>
      <c r="Z102" s="8"/>
    </row>
    <row r="103" spans="1:26" ht="14">
      <c r="A103" s="15"/>
      <c r="B103" s="16"/>
      <c r="C103" s="16"/>
      <c r="D103" s="17" t="str">
        <f>HYPERLINK("http://2017.mmco-expo.ru/program/-/-/secondary-education-cluster/-/?lang=ru","Среднее образование")</f>
        <v>Среднее образование</v>
      </c>
      <c r="E103" s="8"/>
      <c r="F103" s="8"/>
      <c r="G103" s="8"/>
      <c r="H103" s="8"/>
      <c r="I103" s="8"/>
      <c r="J103" s="8"/>
      <c r="K103" s="8"/>
      <c r="L103" s="8"/>
      <c r="M103" s="8"/>
      <c r="N103" s="8"/>
      <c r="O103" s="8"/>
      <c r="P103" s="8"/>
      <c r="Q103" s="8"/>
      <c r="R103" s="8"/>
      <c r="S103" s="8"/>
      <c r="T103" s="8"/>
      <c r="U103" s="8"/>
      <c r="V103" s="8"/>
      <c r="W103" s="8"/>
      <c r="X103" s="8"/>
      <c r="Y103" s="8"/>
      <c r="Z103" s="8"/>
    </row>
    <row r="104" spans="1:26" ht="15" customHeight="1">
      <c r="A104" s="18" t="s">
        <v>71</v>
      </c>
      <c r="B104" s="19" t="s">
        <v>75</v>
      </c>
      <c r="C104" s="20" t="s">
        <v>6</v>
      </c>
      <c r="D104" s="13" t="str">
        <f>HYPERLINK("http://2017.mmco-expo.ru/program/s/52551/?lang=ru","Презентация образовательного модуля дошкольного образования «Золотой ключик» для детей с нарушением саморегуляции")</f>
        <v>Презентация образовательного модуля дошкольного образования «Золотой ключик» для детей с нарушением саморегуляции</v>
      </c>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9"/>
      <c r="B105" s="10"/>
      <c r="C105" s="10"/>
      <c r="D105" s="11" t="s">
        <v>76</v>
      </c>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9"/>
      <c r="B106" s="10"/>
      <c r="C106" s="10"/>
      <c r="D106" s="11" t="s">
        <v>77</v>
      </c>
      <c r="E106" s="8"/>
      <c r="F106" s="8"/>
      <c r="G106" s="8"/>
      <c r="H106" s="8"/>
      <c r="I106" s="8"/>
      <c r="J106" s="8"/>
      <c r="K106" s="8"/>
      <c r="L106" s="8"/>
      <c r="M106" s="8"/>
      <c r="N106" s="8"/>
      <c r="O106" s="8"/>
      <c r="P106" s="8"/>
      <c r="Q106" s="8"/>
      <c r="R106" s="8"/>
      <c r="S106" s="8"/>
      <c r="T106" s="8"/>
      <c r="U106" s="8"/>
      <c r="V106" s="8"/>
      <c r="W106" s="8"/>
      <c r="X106" s="8"/>
      <c r="Y106" s="8"/>
      <c r="Z106" s="8"/>
    </row>
    <row r="107" spans="1:26" ht="31.5" customHeight="1">
      <c r="A107" s="9"/>
      <c r="B107" s="10"/>
      <c r="C107" s="10"/>
      <c r="D107" s="12" t="s">
        <v>78</v>
      </c>
      <c r="E107" s="8"/>
      <c r="F107" s="8"/>
      <c r="G107" s="8"/>
      <c r="H107" s="8"/>
      <c r="I107" s="8"/>
      <c r="J107" s="8"/>
      <c r="K107" s="8"/>
      <c r="L107" s="8"/>
      <c r="M107" s="8"/>
      <c r="N107" s="8"/>
      <c r="O107" s="8"/>
      <c r="P107" s="8"/>
      <c r="Q107" s="8"/>
      <c r="R107" s="8"/>
      <c r="S107" s="8"/>
      <c r="T107" s="8"/>
      <c r="U107" s="8"/>
      <c r="V107" s="8"/>
      <c r="W107" s="8"/>
      <c r="X107" s="8"/>
      <c r="Y107" s="8"/>
      <c r="Z107" s="8"/>
    </row>
    <row r="108" spans="1:26" ht="14">
      <c r="A108" s="9"/>
      <c r="B108" s="10"/>
      <c r="C108" s="10"/>
      <c r="D108" s="13" t="str">
        <f>HYPERLINK("http://2017.mmco-expo.ru/program/-/-/businessmodel-tag/-/?lang=ru","#бизнесмодели")</f>
        <v>#бизнесмодели</v>
      </c>
      <c r="E108" s="8"/>
      <c r="F108" s="8"/>
      <c r="G108" s="8"/>
      <c r="H108" s="8"/>
      <c r="I108" s="8"/>
      <c r="J108" s="8"/>
      <c r="K108" s="8"/>
      <c r="L108" s="8"/>
      <c r="M108" s="8"/>
      <c r="N108" s="8"/>
      <c r="O108" s="8"/>
      <c r="P108" s="8"/>
      <c r="Q108" s="8"/>
      <c r="R108" s="8"/>
      <c r="S108" s="8"/>
      <c r="T108" s="8"/>
      <c r="U108" s="8"/>
      <c r="V108" s="8"/>
      <c r="W108" s="8"/>
      <c r="X108" s="8"/>
      <c r="Y108" s="8"/>
      <c r="Z108" s="8"/>
    </row>
    <row r="109" spans="1:26" ht="14">
      <c r="A109" s="9"/>
      <c r="B109" s="10"/>
      <c r="C109" s="10"/>
      <c r="D109" s="14" t="s">
        <v>79</v>
      </c>
      <c r="E109" s="8"/>
      <c r="F109" s="8"/>
      <c r="G109" s="8"/>
      <c r="H109" s="8"/>
      <c r="I109" s="8"/>
      <c r="J109" s="8"/>
      <c r="K109" s="8"/>
      <c r="L109" s="8"/>
      <c r="M109" s="8"/>
      <c r="N109" s="8"/>
      <c r="O109" s="8"/>
      <c r="P109" s="8"/>
      <c r="Q109" s="8"/>
      <c r="R109" s="8"/>
      <c r="S109" s="8"/>
      <c r="T109" s="8"/>
      <c r="U109" s="8"/>
      <c r="V109" s="8"/>
      <c r="W109" s="8"/>
      <c r="X109" s="8"/>
      <c r="Y109" s="8"/>
      <c r="Z109" s="8"/>
    </row>
    <row r="110" spans="1:26" ht="14">
      <c r="A110" s="9"/>
      <c r="B110" s="10"/>
      <c r="C110" s="10"/>
      <c r="D110" s="13" t="str">
        <f>HYPERLINK("http://2017.mmco-expo.ru/program/-/-/special-education-needs-cluster/-/?lang=ru","Инклюзия")</f>
        <v>Инклюзия</v>
      </c>
      <c r="E110" s="8"/>
      <c r="F110" s="8"/>
      <c r="G110" s="8"/>
      <c r="H110" s="8"/>
      <c r="I110" s="8"/>
      <c r="J110" s="8"/>
      <c r="K110" s="8"/>
      <c r="L110" s="8"/>
      <c r="M110" s="8"/>
      <c r="N110" s="8"/>
      <c r="O110" s="8"/>
      <c r="P110" s="8"/>
      <c r="Q110" s="8"/>
      <c r="R110" s="8"/>
      <c r="S110" s="8"/>
      <c r="T110" s="8"/>
      <c r="U110" s="8"/>
      <c r="V110" s="8"/>
      <c r="W110" s="8"/>
      <c r="X110" s="8"/>
      <c r="Y110" s="8"/>
      <c r="Z110" s="8"/>
    </row>
    <row r="111" spans="1:26" ht="14">
      <c r="A111" s="9"/>
      <c r="B111" s="10"/>
      <c r="C111" s="10"/>
      <c r="D111" s="13" t="str">
        <f>HYPERLINK("http://2017.mmco-expo.ru/program/-/-/secondary-education-cluster/-/?lang=ru","Среднее образование")</f>
        <v>Среднее образование</v>
      </c>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4" t="s">
        <v>71</v>
      </c>
      <c r="B112" s="5" t="s">
        <v>80</v>
      </c>
      <c r="C112" s="6" t="s">
        <v>6</v>
      </c>
      <c r="D112" s="7" t="str">
        <f>HYPERLINK("http://2017.mmco-expo.ru/program/s/52552/?lang=ru","Если в класс пришел ребенок с РАС")</f>
        <v>Если в класс пришел ребенок с РАС</v>
      </c>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9"/>
      <c r="B113" s="10"/>
      <c r="C113" s="10"/>
      <c r="D113" s="11" t="s">
        <v>81</v>
      </c>
      <c r="E113" s="8"/>
      <c r="F113" s="8"/>
      <c r="G113" s="8"/>
      <c r="H113" s="8"/>
      <c r="I113" s="8"/>
      <c r="J113" s="8"/>
      <c r="K113" s="8"/>
      <c r="L113" s="8"/>
      <c r="M113" s="8"/>
      <c r="N113" s="8"/>
      <c r="O113" s="8"/>
      <c r="P113" s="8"/>
      <c r="Q113" s="8"/>
      <c r="R113" s="8"/>
      <c r="S113" s="8"/>
      <c r="T113" s="8"/>
      <c r="U113" s="8"/>
      <c r="V113" s="8"/>
      <c r="W113" s="8"/>
      <c r="X113" s="8"/>
      <c r="Y113" s="8"/>
      <c r="Z113" s="8"/>
    </row>
    <row r="114" spans="1:26" ht="31.5" customHeight="1">
      <c r="A114" s="9"/>
      <c r="B114" s="10"/>
      <c r="C114" s="10"/>
      <c r="D114" s="11" t="s">
        <v>82</v>
      </c>
      <c r="E114" s="8"/>
      <c r="F114" s="8"/>
      <c r="G114" s="8"/>
      <c r="H114" s="8"/>
      <c r="I114" s="8"/>
      <c r="J114" s="8"/>
      <c r="K114" s="8"/>
      <c r="L114" s="8"/>
      <c r="M114" s="8"/>
      <c r="N114" s="8"/>
      <c r="O114" s="8"/>
      <c r="P114" s="8"/>
      <c r="Q114" s="8"/>
      <c r="R114" s="8"/>
      <c r="S114" s="8"/>
      <c r="T114" s="8"/>
      <c r="U114" s="8"/>
      <c r="V114" s="8"/>
      <c r="W114" s="8"/>
      <c r="X114" s="8"/>
      <c r="Y114" s="8"/>
      <c r="Z114" s="8"/>
    </row>
    <row r="115" spans="1:26" ht="47.25" customHeight="1">
      <c r="A115" s="9"/>
      <c r="B115" s="10"/>
      <c r="C115" s="10"/>
      <c r="D115" s="12" t="s">
        <v>83</v>
      </c>
      <c r="E115" s="8"/>
      <c r="F115" s="8"/>
      <c r="G115" s="8"/>
      <c r="H115" s="8"/>
      <c r="I115" s="8"/>
      <c r="J115" s="8"/>
      <c r="K115" s="8"/>
      <c r="L115" s="8"/>
      <c r="M115" s="8"/>
      <c r="N115" s="8"/>
      <c r="O115" s="8"/>
      <c r="P115" s="8"/>
      <c r="Q115" s="8"/>
      <c r="R115" s="8"/>
      <c r="S115" s="8"/>
      <c r="T115" s="8"/>
      <c r="U115" s="8"/>
      <c r="V115" s="8"/>
      <c r="W115" s="8"/>
      <c r="X115" s="8"/>
      <c r="Y115" s="8"/>
      <c r="Z115" s="8"/>
    </row>
    <row r="116" spans="1:26" ht="14">
      <c r="A116" s="9"/>
      <c r="B116" s="10"/>
      <c r="C116" s="10"/>
      <c r="D116" s="14" t="s">
        <v>84</v>
      </c>
      <c r="E116" s="8"/>
      <c r="F116" s="8"/>
      <c r="G116" s="8"/>
      <c r="H116" s="8"/>
      <c r="I116" s="8"/>
      <c r="J116" s="8"/>
      <c r="K116" s="8"/>
      <c r="L116" s="8"/>
      <c r="M116" s="8"/>
      <c r="N116" s="8"/>
      <c r="O116" s="8"/>
      <c r="P116" s="8"/>
      <c r="Q116" s="8"/>
      <c r="R116" s="8"/>
      <c r="S116" s="8"/>
      <c r="T116" s="8"/>
      <c r="U116" s="8"/>
      <c r="V116" s="8"/>
      <c r="W116" s="8"/>
      <c r="X116" s="8"/>
      <c r="Y116" s="8"/>
      <c r="Z116" s="8"/>
    </row>
    <row r="117" spans="1:26" ht="14">
      <c r="A117" s="9"/>
      <c r="B117" s="10"/>
      <c r="C117" s="10"/>
      <c r="D117" s="13" t="str">
        <f>HYPERLINK("http://2017.mmco-expo.ru/program/-/-/special-education-needs-cluster/-/?lang=ru","Инклюзия")</f>
        <v>Инклюзия</v>
      </c>
      <c r="E117" s="8"/>
      <c r="F117" s="8"/>
      <c r="G117" s="8"/>
      <c r="H117" s="8"/>
      <c r="I117" s="8"/>
      <c r="J117" s="8"/>
      <c r="K117" s="8"/>
      <c r="L117" s="8"/>
      <c r="M117" s="8"/>
      <c r="N117" s="8"/>
      <c r="O117" s="8"/>
      <c r="P117" s="8"/>
      <c r="Q117" s="8"/>
      <c r="R117" s="8"/>
      <c r="S117" s="8"/>
      <c r="T117" s="8"/>
      <c r="U117" s="8"/>
      <c r="V117" s="8"/>
      <c r="W117" s="8"/>
      <c r="X117" s="8"/>
      <c r="Y117" s="8"/>
      <c r="Z117" s="8"/>
    </row>
    <row r="118" spans="1:26" ht="14">
      <c r="A118" s="15"/>
      <c r="B118" s="16"/>
      <c r="C118" s="16"/>
      <c r="D118" s="17" t="str">
        <f>HYPERLINK("http://2017.mmco-expo.ru/program/-/-/secondary-education-cluster/-/?lang=ru","Среднее образование")</f>
        <v>Среднее образование</v>
      </c>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18" t="s">
        <v>71</v>
      </c>
      <c r="B119" s="19" t="s">
        <v>85</v>
      </c>
      <c r="C119" s="20" t="s">
        <v>19</v>
      </c>
      <c r="D119" s="13" t="str">
        <f>HYPERLINK("http://2017.mmco-expo.ru/program/s/52481/?lang=ru","Каждый ли может стать тьютором?")</f>
        <v>Каждый ли может стать тьютором?</v>
      </c>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9"/>
      <c r="B120" s="10"/>
      <c r="C120" s="10"/>
      <c r="D120" s="11" t="s">
        <v>86</v>
      </c>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9"/>
      <c r="B121" s="10"/>
      <c r="C121" s="10"/>
      <c r="D121" s="11" t="s">
        <v>87</v>
      </c>
      <c r="E121" s="8"/>
      <c r="F121" s="8"/>
      <c r="G121" s="8"/>
      <c r="H121" s="8"/>
      <c r="I121" s="8"/>
      <c r="J121" s="8"/>
      <c r="K121" s="8"/>
      <c r="L121" s="8"/>
      <c r="M121" s="8"/>
      <c r="N121" s="8"/>
      <c r="O121" s="8"/>
      <c r="P121" s="8"/>
      <c r="Q121" s="8"/>
      <c r="R121" s="8"/>
      <c r="S121" s="8"/>
      <c r="T121" s="8"/>
      <c r="U121" s="8"/>
      <c r="V121" s="8"/>
      <c r="W121" s="8"/>
      <c r="X121" s="8"/>
      <c r="Y121" s="8"/>
      <c r="Z121" s="8"/>
    </row>
    <row r="122" spans="1:26" ht="126" customHeight="1">
      <c r="A122" s="9"/>
      <c r="B122" s="10"/>
      <c r="C122" s="10"/>
      <c r="D122" s="12" t="s">
        <v>88</v>
      </c>
      <c r="E122" s="8"/>
      <c r="F122" s="8"/>
      <c r="G122" s="8"/>
      <c r="H122" s="8"/>
      <c r="I122" s="8"/>
      <c r="J122" s="8"/>
      <c r="K122" s="8"/>
      <c r="L122" s="8"/>
      <c r="M122" s="8"/>
      <c r="N122" s="8"/>
      <c r="O122" s="8"/>
      <c r="P122" s="8"/>
      <c r="Q122" s="8"/>
      <c r="R122" s="8"/>
      <c r="S122" s="8"/>
      <c r="T122" s="8"/>
      <c r="U122" s="8"/>
      <c r="V122" s="8"/>
      <c r="W122" s="8"/>
      <c r="X122" s="8"/>
      <c r="Y122" s="8"/>
      <c r="Z122" s="8"/>
    </row>
    <row r="123" spans="1:26" ht="14">
      <c r="A123" s="9"/>
      <c r="B123" s="10"/>
      <c r="C123" s="10"/>
      <c r="D123" s="13" t="str">
        <f>HYPERLINK("http://2017.mmco-expo.ru/program/-/-/organizationalculture-tag/-/?lang=ru","#организационнаякультура")</f>
        <v>#организационнаякультура</v>
      </c>
      <c r="E123" s="8"/>
      <c r="F123" s="8"/>
      <c r="G123" s="8"/>
      <c r="H123" s="8"/>
      <c r="I123" s="8"/>
      <c r="J123" s="8"/>
      <c r="K123" s="8"/>
      <c r="L123" s="8"/>
      <c r="M123" s="8"/>
      <c r="N123" s="8"/>
      <c r="O123" s="8"/>
      <c r="P123" s="8"/>
      <c r="Q123" s="8"/>
      <c r="R123" s="8"/>
      <c r="S123" s="8"/>
      <c r="T123" s="8"/>
      <c r="U123" s="8"/>
      <c r="V123" s="8"/>
      <c r="W123" s="8"/>
      <c r="X123" s="8"/>
      <c r="Y123" s="8"/>
      <c r="Z123" s="8"/>
    </row>
    <row r="124" spans="1:26" ht="14">
      <c r="A124" s="9"/>
      <c r="B124" s="10"/>
      <c r="C124" s="10"/>
      <c r="D124" s="14" t="s">
        <v>89</v>
      </c>
      <c r="E124" s="8"/>
      <c r="F124" s="8"/>
      <c r="G124" s="8"/>
      <c r="H124" s="8"/>
      <c r="I124" s="8"/>
      <c r="J124" s="8"/>
      <c r="K124" s="8"/>
      <c r="L124" s="8"/>
      <c r="M124" s="8"/>
      <c r="N124" s="8"/>
      <c r="O124" s="8"/>
      <c r="P124" s="8"/>
      <c r="Q124" s="8"/>
      <c r="R124" s="8"/>
      <c r="S124" s="8"/>
      <c r="T124" s="8"/>
      <c r="U124" s="8"/>
      <c r="V124" s="8"/>
      <c r="W124" s="8"/>
      <c r="X124" s="8"/>
      <c r="Y124" s="8"/>
      <c r="Z124" s="8"/>
    </row>
    <row r="125" spans="1:26" ht="14">
      <c r="A125" s="9"/>
      <c r="B125" s="10"/>
      <c r="C125" s="10"/>
      <c r="D125" s="13" t="str">
        <f>HYPERLINK("http://2017.mmco-expo.ru/program/-/-/secondary-education-cluster/-/?lang=ru","Среднее образование")</f>
        <v>Среднее образование</v>
      </c>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4" t="s">
        <v>71</v>
      </c>
      <c r="B126" s="5" t="s">
        <v>90</v>
      </c>
      <c r="C126" s="6" t="s">
        <v>6</v>
      </c>
      <c r="D126" s="7" t="str">
        <f>HYPERLINK("http://2017.mmco-expo.ru/program/s/52553/?lang=ru","«Цветы жизни»: раскрываем таланты особенных детей!")</f>
        <v>«Цветы жизни»: раскрываем таланты особенных детей!</v>
      </c>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9"/>
      <c r="B127" s="10"/>
      <c r="C127" s="10"/>
      <c r="D127" s="11" t="s">
        <v>45</v>
      </c>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9"/>
      <c r="B128" s="10"/>
      <c r="C128" s="10"/>
      <c r="D128" s="11" t="s">
        <v>91</v>
      </c>
      <c r="E128" s="8"/>
      <c r="F128" s="8"/>
      <c r="G128" s="8"/>
      <c r="H128" s="8"/>
      <c r="I128" s="8"/>
      <c r="J128" s="8"/>
      <c r="K128" s="8"/>
      <c r="L128" s="8"/>
      <c r="M128" s="8"/>
      <c r="N128" s="8"/>
      <c r="O128" s="8"/>
      <c r="P128" s="8"/>
      <c r="Q128" s="8"/>
      <c r="R128" s="8"/>
      <c r="S128" s="8"/>
      <c r="T128" s="8"/>
      <c r="U128" s="8"/>
      <c r="V128" s="8"/>
      <c r="W128" s="8"/>
      <c r="X128" s="8"/>
      <c r="Y128" s="8"/>
      <c r="Z128" s="8"/>
    </row>
    <row r="129" spans="1:26" ht="94.5" customHeight="1">
      <c r="A129" s="9"/>
      <c r="B129" s="10"/>
      <c r="C129" s="10"/>
      <c r="D129" s="12" t="s">
        <v>92</v>
      </c>
      <c r="E129" s="8"/>
      <c r="F129" s="8"/>
      <c r="G129" s="8"/>
      <c r="H129" s="8"/>
      <c r="I129" s="8"/>
      <c r="J129" s="8"/>
      <c r="K129" s="8"/>
      <c r="L129" s="8"/>
      <c r="M129" s="8"/>
      <c r="N129" s="8"/>
      <c r="O129" s="8"/>
      <c r="P129" s="8"/>
      <c r="Q129" s="8"/>
      <c r="R129" s="8"/>
      <c r="S129" s="8"/>
      <c r="T129" s="8"/>
      <c r="U129" s="8"/>
      <c r="V129" s="8"/>
      <c r="W129" s="8"/>
      <c r="X129" s="8"/>
      <c r="Y129" s="8"/>
      <c r="Z129" s="8"/>
    </row>
    <row r="130" spans="1:26" ht="14">
      <c r="A130" s="9"/>
      <c r="B130" s="10"/>
      <c r="C130" s="10"/>
      <c r="D130" s="14" t="s">
        <v>93</v>
      </c>
      <c r="E130" s="8"/>
      <c r="F130" s="8"/>
      <c r="G130" s="8"/>
      <c r="H130" s="8"/>
      <c r="I130" s="8"/>
      <c r="J130" s="8"/>
      <c r="K130" s="8"/>
      <c r="L130" s="8"/>
      <c r="M130" s="8"/>
      <c r="N130" s="8"/>
      <c r="O130" s="8"/>
      <c r="P130" s="8"/>
      <c r="Q130" s="8"/>
      <c r="R130" s="8"/>
      <c r="S130" s="8"/>
      <c r="T130" s="8"/>
      <c r="U130" s="8"/>
      <c r="V130" s="8"/>
      <c r="W130" s="8"/>
      <c r="X130" s="8"/>
      <c r="Y130" s="8"/>
      <c r="Z130" s="8"/>
    </row>
    <row r="131" spans="1:26" ht="14">
      <c r="A131" s="9"/>
      <c r="B131" s="10"/>
      <c r="C131" s="10"/>
      <c r="D131" s="13" t="str">
        <f>HYPERLINK("http://2017.mmco-expo.ru/program/-/-/special-education-needs-cluster/-/?lang=ru","Инклюзия")</f>
        <v>Инклюзия</v>
      </c>
      <c r="E131" s="8"/>
      <c r="F131" s="8"/>
      <c r="G131" s="8"/>
      <c r="H131" s="8"/>
      <c r="I131" s="8"/>
      <c r="J131" s="8"/>
      <c r="K131" s="8"/>
      <c r="L131" s="8"/>
      <c r="M131" s="8"/>
      <c r="N131" s="8"/>
      <c r="O131" s="8"/>
      <c r="P131" s="8"/>
      <c r="Q131" s="8"/>
      <c r="R131" s="8"/>
      <c r="S131" s="8"/>
      <c r="T131" s="8"/>
      <c r="U131" s="8"/>
      <c r="V131" s="8"/>
      <c r="W131" s="8"/>
      <c r="X131" s="8"/>
      <c r="Y131" s="8"/>
      <c r="Z131" s="8"/>
    </row>
    <row r="132" spans="1:26" ht="14">
      <c r="A132" s="9"/>
      <c r="B132" s="10"/>
      <c r="C132" s="10"/>
      <c r="D132" s="13" t="str">
        <f>HYPERLINK("http://2017.mmco-expo.ru/program/-/-/secondary-education-cluster/-/?lang=ru","Среднее образование")</f>
        <v>Среднее образование</v>
      </c>
      <c r="E132" s="8"/>
      <c r="F132" s="8"/>
      <c r="G132" s="8"/>
      <c r="H132" s="8"/>
      <c r="I132" s="8"/>
      <c r="J132" s="8"/>
      <c r="K132" s="8"/>
      <c r="L132" s="8"/>
      <c r="M132" s="8"/>
      <c r="N132" s="8"/>
      <c r="O132" s="8"/>
      <c r="P132" s="8"/>
      <c r="Q132" s="8"/>
      <c r="R132" s="8"/>
      <c r="S132" s="8"/>
      <c r="T132" s="8"/>
      <c r="U132" s="8"/>
      <c r="V132" s="8"/>
      <c r="W132" s="8"/>
      <c r="X132" s="8"/>
      <c r="Y132" s="8"/>
      <c r="Z132" s="8"/>
    </row>
    <row r="133" spans="1:26" ht="14">
      <c r="A133" s="15"/>
      <c r="B133" s="16"/>
      <c r="C133" s="16"/>
      <c r="D133" s="17" t="str">
        <f>HYPERLINK("http://2017.mmco-expo.ru/program/s/52555/?lang=ru","Музейно-образовательная среда для детей с ОВЗ")</f>
        <v>Музейно-образовательная среда для детей с ОВЗ</v>
      </c>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18" t="s">
        <v>71</v>
      </c>
      <c r="B134" s="19" t="s">
        <v>94</v>
      </c>
      <c r="C134" s="20" t="s">
        <v>6</v>
      </c>
      <c r="D134" s="11" t="s">
        <v>45</v>
      </c>
      <c r="E134" s="8"/>
      <c r="F134" s="8"/>
      <c r="G134" s="8"/>
      <c r="H134" s="8"/>
      <c r="I134" s="8"/>
      <c r="J134" s="8"/>
      <c r="K134" s="8"/>
      <c r="L134" s="8"/>
      <c r="M134" s="8"/>
      <c r="N134" s="8"/>
      <c r="O134" s="8"/>
      <c r="P134" s="8"/>
      <c r="Q134" s="8"/>
      <c r="R134" s="8"/>
      <c r="S134" s="8"/>
      <c r="T134" s="8"/>
      <c r="U134" s="8"/>
      <c r="V134" s="8"/>
      <c r="W134" s="8"/>
      <c r="X134" s="8"/>
      <c r="Y134" s="8"/>
      <c r="Z134" s="8"/>
    </row>
    <row r="135" spans="1:26" ht="94.5" customHeight="1">
      <c r="A135" s="9"/>
      <c r="B135" s="10"/>
      <c r="C135" s="10"/>
      <c r="D135" s="11" t="s">
        <v>95</v>
      </c>
      <c r="E135" s="8"/>
      <c r="F135" s="8"/>
      <c r="G135" s="8"/>
      <c r="H135" s="8"/>
      <c r="I135" s="8"/>
      <c r="J135" s="8"/>
      <c r="K135" s="8"/>
      <c r="L135" s="8"/>
      <c r="M135" s="8"/>
      <c r="N135" s="8"/>
      <c r="O135" s="8"/>
      <c r="P135" s="8"/>
      <c r="Q135" s="8"/>
      <c r="R135" s="8"/>
      <c r="S135" s="8"/>
      <c r="T135" s="8"/>
      <c r="U135" s="8"/>
      <c r="V135" s="8"/>
      <c r="W135" s="8"/>
      <c r="X135" s="8"/>
      <c r="Y135" s="8"/>
      <c r="Z135" s="8"/>
    </row>
    <row r="136" spans="1:26" ht="78.75" customHeight="1">
      <c r="A136" s="9"/>
      <c r="B136" s="10"/>
      <c r="C136" s="10"/>
      <c r="D136" s="12" t="s">
        <v>96</v>
      </c>
      <c r="E136" s="8"/>
      <c r="F136" s="8"/>
      <c r="G136" s="8"/>
      <c r="H136" s="8"/>
      <c r="I136" s="8"/>
      <c r="J136" s="8"/>
      <c r="K136" s="8"/>
      <c r="L136" s="8"/>
      <c r="M136" s="8"/>
      <c r="N136" s="8"/>
      <c r="O136" s="8"/>
      <c r="P136" s="8"/>
      <c r="Q136" s="8"/>
      <c r="R136" s="8"/>
      <c r="S136" s="8"/>
      <c r="T136" s="8"/>
      <c r="U136" s="8"/>
      <c r="V136" s="8"/>
      <c r="W136" s="8"/>
      <c r="X136" s="8"/>
      <c r="Y136" s="8"/>
      <c r="Z136" s="8"/>
    </row>
    <row r="137" spans="1:26" ht="14">
      <c r="A137" s="9"/>
      <c r="B137" s="10"/>
      <c r="C137" s="10"/>
      <c r="D137" s="14" t="s">
        <v>97</v>
      </c>
      <c r="E137" s="8"/>
      <c r="F137" s="8"/>
      <c r="G137" s="8"/>
      <c r="H137" s="8"/>
      <c r="I137" s="8"/>
      <c r="J137" s="8"/>
      <c r="K137" s="8"/>
      <c r="L137" s="8"/>
      <c r="M137" s="8"/>
      <c r="N137" s="8"/>
      <c r="O137" s="8"/>
      <c r="P137" s="8"/>
      <c r="Q137" s="8"/>
      <c r="R137" s="8"/>
      <c r="S137" s="8"/>
      <c r="T137" s="8"/>
      <c r="U137" s="8"/>
      <c r="V137" s="8"/>
      <c r="W137" s="8"/>
      <c r="X137" s="8"/>
      <c r="Y137" s="8"/>
      <c r="Z137" s="8"/>
    </row>
    <row r="138" spans="1:26" ht="14">
      <c r="A138" s="9"/>
      <c r="B138" s="10"/>
      <c r="C138" s="10"/>
      <c r="D138" s="13" t="str">
        <f>HYPERLINK("http://2017.mmco-expo.ru/program/-/-/special-education-needs-cluster/-/?lang=ru","Инклюзия")</f>
        <v>Инклюзия</v>
      </c>
      <c r="E138" s="8"/>
      <c r="F138" s="8"/>
      <c r="G138" s="8"/>
      <c r="H138" s="8"/>
      <c r="I138" s="8"/>
      <c r="J138" s="8"/>
      <c r="K138" s="8"/>
      <c r="L138" s="8"/>
      <c r="M138" s="8"/>
      <c r="N138" s="8"/>
      <c r="O138" s="8"/>
      <c r="P138" s="8"/>
      <c r="Q138" s="8"/>
      <c r="R138" s="8"/>
      <c r="S138" s="8"/>
      <c r="T138" s="8"/>
      <c r="U138" s="8"/>
      <c r="V138" s="8"/>
      <c r="W138" s="8"/>
      <c r="X138" s="8"/>
      <c r="Y138" s="8"/>
      <c r="Z138" s="8"/>
    </row>
    <row r="139" spans="1:26" ht="14">
      <c r="A139" s="9"/>
      <c r="B139" s="10"/>
      <c r="C139" s="10"/>
      <c r="D139" s="13" t="str">
        <f>HYPERLINK("http://2017.mmco-expo.ru/program/-/-/secondary-education-cluster/-/?lang=ru","Среднее образование")</f>
        <v>Среднее образование</v>
      </c>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4" t="s">
        <v>71</v>
      </c>
      <c r="B140" s="5" t="s">
        <v>98</v>
      </c>
      <c r="C140" s="6" t="s">
        <v>19</v>
      </c>
      <c r="D140" s="7" t="str">
        <f>HYPERLINK("http://2017.mmco-expo.ru/program/s/52484/?lang=ru","Круглый стол Рособрнадзора. Создание единой системы оценки качества образования")</f>
        <v>Круглый стол Рособрнадзора. Создание единой системы оценки качества образования</v>
      </c>
      <c r="E140" s="8"/>
      <c r="F140" s="8"/>
      <c r="G140" s="8"/>
      <c r="H140" s="8"/>
      <c r="I140" s="8"/>
      <c r="J140" s="8"/>
      <c r="K140" s="8"/>
      <c r="L140" s="8"/>
      <c r="M140" s="8"/>
      <c r="N140" s="8"/>
      <c r="O140" s="8"/>
      <c r="P140" s="8"/>
      <c r="Q140" s="8"/>
      <c r="R140" s="8"/>
      <c r="S140" s="8"/>
      <c r="T140" s="8"/>
      <c r="U140" s="8"/>
      <c r="V140" s="8"/>
      <c r="W140" s="8"/>
      <c r="X140" s="8"/>
      <c r="Y140" s="8"/>
      <c r="Z140" s="8"/>
    </row>
    <row r="141" spans="1:26" ht="31.5" customHeight="1">
      <c r="A141" s="9"/>
      <c r="B141" s="10"/>
      <c r="C141" s="10"/>
      <c r="D141" s="11" t="s">
        <v>99</v>
      </c>
      <c r="E141" s="8"/>
      <c r="F141" s="8"/>
      <c r="G141" s="8"/>
      <c r="H141" s="8"/>
      <c r="I141" s="8"/>
      <c r="J141" s="8"/>
      <c r="K141" s="8"/>
      <c r="L141" s="8"/>
      <c r="M141" s="8"/>
      <c r="N141" s="8"/>
      <c r="O141" s="8"/>
      <c r="P141" s="8"/>
      <c r="Q141" s="8"/>
      <c r="R141" s="8"/>
      <c r="S141" s="8"/>
      <c r="T141" s="8"/>
      <c r="U141" s="8"/>
      <c r="V141" s="8"/>
      <c r="W141" s="8"/>
      <c r="X141" s="8"/>
      <c r="Y141" s="8"/>
      <c r="Z141" s="8"/>
    </row>
    <row r="142" spans="1:26" ht="78.75" customHeight="1">
      <c r="A142" s="9"/>
      <c r="B142" s="10"/>
      <c r="C142" s="10"/>
      <c r="D142" s="11" t="s">
        <v>100</v>
      </c>
      <c r="E142" s="8"/>
      <c r="F142" s="8"/>
      <c r="G142" s="8"/>
      <c r="H142" s="8"/>
      <c r="I142" s="8"/>
      <c r="J142" s="8"/>
      <c r="K142" s="8"/>
      <c r="L142" s="8"/>
      <c r="M142" s="8"/>
      <c r="N142" s="8"/>
      <c r="O142" s="8"/>
      <c r="P142" s="8"/>
      <c r="Q142" s="8"/>
      <c r="R142" s="8"/>
      <c r="S142" s="8"/>
      <c r="T142" s="8"/>
      <c r="U142" s="8"/>
      <c r="V142" s="8"/>
      <c r="W142" s="8"/>
      <c r="X142" s="8"/>
      <c r="Y142" s="8"/>
      <c r="Z142" s="8"/>
    </row>
    <row r="143" spans="1:26" ht="14">
      <c r="A143" s="9"/>
      <c r="B143" s="10"/>
      <c r="C143" s="10"/>
      <c r="D143" s="14" t="s">
        <v>101</v>
      </c>
      <c r="E143" s="8"/>
      <c r="F143" s="8"/>
      <c r="G143" s="8"/>
      <c r="H143" s="8"/>
      <c r="I143" s="8"/>
      <c r="J143" s="8"/>
      <c r="K143" s="8"/>
      <c r="L143" s="8"/>
      <c r="M143" s="8"/>
      <c r="N143" s="8"/>
      <c r="O143" s="8"/>
      <c r="P143" s="8"/>
      <c r="Q143" s="8"/>
      <c r="R143" s="8"/>
      <c r="S143" s="8"/>
      <c r="T143" s="8"/>
      <c r="U143" s="8"/>
      <c r="V143" s="8"/>
      <c r="W143" s="8"/>
      <c r="X143" s="8"/>
      <c r="Y143" s="8"/>
      <c r="Z143" s="8"/>
    </row>
    <row r="144" spans="1:26" ht="14">
      <c r="A144" s="9"/>
      <c r="B144" s="10"/>
      <c r="C144" s="10"/>
      <c r="D144" s="14" t="s">
        <v>102</v>
      </c>
      <c r="E144" s="8"/>
      <c r="F144" s="8"/>
      <c r="G144" s="8"/>
      <c r="H144" s="8"/>
      <c r="I144" s="8"/>
      <c r="J144" s="8"/>
      <c r="K144" s="8"/>
      <c r="L144" s="8"/>
      <c r="M144" s="8"/>
      <c r="N144" s="8"/>
      <c r="O144" s="8"/>
      <c r="P144" s="8"/>
      <c r="Q144" s="8"/>
      <c r="R144" s="8"/>
      <c r="S144" s="8"/>
      <c r="T144" s="8"/>
      <c r="U144" s="8"/>
      <c r="V144" s="8"/>
      <c r="W144" s="8"/>
      <c r="X144" s="8"/>
      <c r="Y144" s="8"/>
      <c r="Z144" s="8"/>
    </row>
    <row r="145" spans="1:26" ht="14">
      <c r="A145" s="9"/>
      <c r="B145" s="10"/>
      <c r="C145" s="10"/>
      <c r="D145" s="13" t="str">
        <f>HYPERLINK("http://2017.mmco-expo.ru/program/-/-/regional-education-departments-cluster/-/?lang=ru","Региональные управления образованием")</f>
        <v>Региональные управления образованием</v>
      </c>
      <c r="E145" s="8"/>
      <c r="F145" s="8"/>
      <c r="G145" s="8"/>
      <c r="H145" s="8"/>
      <c r="I145" s="8"/>
      <c r="J145" s="8"/>
      <c r="K145" s="8"/>
      <c r="L145" s="8"/>
      <c r="M145" s="8"/>
      <c r="N145" s="8"/>
      <c r="O145" s="8"/>
      <c r="P145" s="8"/>
      <c r="Q145" s="8"/>
      <c r="R145" s="8"/>
      <c r="S145" s="8"/>
      <c r="T145" s="8"/>
      <c r="U145" s="8"/>
      <c r="V145" s="8"/>
      <c r="W145" s="8"/>
      <c r="X145" s="8"/>
      <c r="Y145" s="8"/>
      <c r="Z145" s="8"/>
    </row>
    <row r="146" spans="1:26" ht="14">
      <c r="A146" s="15"/>
      <c r="B146" s="16"/>
      <c r="C146" s="16"/>
      <c r="D146" s="17" t="str">
        <f>HYPERLINK("http://2017.mmco-expo.ru/program/-/-/secondary-education-cluster/-/?lang=ru","Среднее образование")</f>
        <v>Среднее образование</v>
      </c>
      <c r="E146" s="8"/>
      <c r="F146" s="8"/>
      <c r="G146" s="8"/>
      <c r="H146" s="8"/>
      <c r="I146" s="8"/>
      <c r="J146" s="8"/>
      <c r="K146" s="8"/>
      <c r="L146" s="8"/>
      <c r="M146" s="8"/>
      <c r="N146" s="8"/>
      <c r="O146" s="8"/>
      <c r="P146" s="8"/>
      <c r="Q146" s="8"/>
      <c r="R146" s="8"/>
      <c r="S146" s="8"/>
      <c r="T146" s="8"/>
      <c r="U146" s="8"/>
      <c r="V146" s="8"/>
      <c r="W146" s="8"/>
      <c r="X146" s="8"/>
      <c r="Y146" s="8"/>
      <c r="Z146" s="8"/>
    </row>
    <row r="147" spans="1:26" ht="30" customHeight="1">
      <c r="A147" s="18" t="s">
        <v>71</v>
      </c>
      <c r="B147" s="19" t="s">
        <v>103</v>
      </c>
      <c r="C147" s="20" t="s">
        <v>63</v>
      </c>
      <c r="D147" s="13" t="str">
        <f>HYPERLINK("http://2017.mmco-expo.ru/program/s/52239/?lang=ru","Общественно-профессиональная дискуссия «Повышение доступности и качества высшего образования для лиц с инвалидностью и ограниченными возможностями здоровья»")</f>
        <v>Общественно-профессиональная дискуссия «Повышение доступности и качества высшего образования для лиц с инвалидностью и ограниченными возможностями здоровья»</v>
      </c>
      <c r="E147" s="8"/>
      <c r="F147" s="8"/>
      <c r="G147" s="8"/>
      <c r="H147" s="8"/>
      <c r="I147" s="8"/>
      <c r="J147" s="8"/>
      <c r="K147" s="8"/>
      <c r="L147" s="8"/>
      <c r="M147" s="8"/>
      <c r="N147" s="8"/>
      <c r="O147" s="8"/>
      <c r="P147" s="8"/>
      <c r="Q147" s="8"/>
      <c r="R147" s="8"/>
      <c r="S147" s="8"/>
      <c r="T147" s="8"/>
      <c r="U147" s="8"/>
      <c r="V147" s="8"/>
      <c r="W147" s="8"/>
      <c r="X147" s="8"/>
      <c r="Y147" s="8"/>
      <c r="Z147" s="8"/>
    </row>
    <row r="148" spans="1:26" ht="94.5" customHeight="1">
      <c r="A148" s="9"/>
      <c r="B148" s="10"/>
      <c r="C148" s="10"/>
      <c r="D148" s="12" t="s">
        <v>104</v>
      </c>
      <c r="E148" s="8"/>
      <c r="F148" s="8"/>
      <c r="G148" s="8"/>
      <c r="H148" s="8"/>
      <c r="I148" s="8"/>
      <c r="J148" s="8"/>
      <c r="K148" s="8"/>
      <c r="L148" s="8"/>
      <c r="M148" s="8"/>
      <c r="N148" s="8"/>
      <c r="O148" s="8"/>
      <c r="P148" s="8"/>
      <c r="Q148" s="8"/>
      <c r="R148" s="8"/>
      <c r="S148" s="8"/>
      <c r="T148" s="8"/>
      <c r="U148" s="8"/>
      <c r="V148" s="8"/>
      <c r="W148" s="8"/>
      <c r="X148" s="8"/>
      <c r="Y148" s="8"/>
      <c r="Z148" s="8"/>
    </row>
    <row r="149" spans="1:26" ht="14">
      <c r="A149" s="9"/>
      <c r="B149" s="10"/>
      <c r="C149" s="10"/>
      <c r="D149" s="13" t="str">
        <f>HYPERLINK("http://2017.mmco-expo.ru/program/-/-/futurestandards-tag/-/?lang=ru","#стандартыбудущего")</f>
        <v>#стандартыбудущего</v>
      </c>
      <c r="E149" s="8"/>
      <c r="F149" s="8"/>
      <c r="G149" s="8"/>
      <c r="H149" s="8"/>
      <c r="I149" s="8"/>
      <c r="J149" s="8"/>
      <c r="K149" s="8"/>
      <c r="L149" s="8"/>
      <c r="M149" s="8"/>
      <c r="N149" s="8"/>
      <c r="O149" s="8"/>
      <c r="P149" s="8"/>
      <c r="Q149" s="8"/>
      <c r="R149" s="8"/>
      <c r="S149" s="8"/>
      <c r="T149" s="8"/>
      <c r="U149" s="8"/>
      <c r="V149" s="8"/>
      <c r="W149" s="8"/>
      <c r="X149" s="8"/>
      <c r="Y149" s="8"/>
      <c r="Z149" s="8"/>
    </row>
    <row r="150" spans="1:26" ht="14">
      <c r="A150" s="9"/>
      <c r="B150" s="10"/>
      <c r="C150" s="10"/>
      <c r="D150" s="14" t="s">
        <v>105</v>
      </c>
      <c r="E150" s="8"/>
      <c r="F150" s="8"/>
      <c r="G150" s="8"/>
      <c r="H150" s="8"/>
      <c r="I150" s="8"/>
      <c r="J150" s="8"/>
      <c r="K150" s="8"/>
      <c r="L150" s="8"/>
      <c r="M150" s="8"/>
      <c r="N150" s="8"/>
      <c r="O150" s="8"/>
      <c r="P150" s="8"/>
      <c r="Q150" s="8"/>
      <c r="R150" s="8"/>
      <c r="S150" s="8"/>
      <c r="T150" s="8"/>
      <c r="U150" s="8"/>
      <c r="V150" s="8"/>
      <c r="W150" s="8"/>
      <c r="X150" s="8"/>
      <c r="Y150" s="8"/>
      <c r="Z150" s="8"/>
    </row>
    <row r="151" spans="1:26" ht="14">
      <c r="A151" s="9"/>
      <c r="B151" s="10"/>
      <c r="C151" s="10"/>
      <c r="D151" s="13" t="str">
        <f>HYPERLINK("http://2017.mmco-expo.ru/program/-/-/higher-education-cluster/-/?lang=ru","Высшее образование")</f>
        <v>Высшее образование</v>
      </c>
      <c r="E151" s="8"/>
      <c r="F151" s="8"/>
      <c r="G151" s="8"/>
      <c r="H151" s="8"/>
      <c r="I151" s="8"/>
      <c r="J151" s="8"/>
      <c r="K151" s="8"/>
      <c r="L151" s="8"/>
      <c r="M151" s="8"/>
      <c r="N151" s="8"/>
      <c r="O151" s="8"/>
      <c r="P151" s="8"/>
      <c r="Q151" s="8"/>
      <c r="R151" s="8"/>
      <c r="S151" s="8"/>
      <c r="T151" s="8"/>
      <c r="U151" s="8"/>
      <c r="V151" s="8"/>
      <c r="W151" s="8"/>
      <c r="X151" s="8"/>
      <c r="Y151" s="8"/>
      <c r="Z151" s="8"/>
    </row>
    <row r="152" spans="1:26" ht="14">
      <c r="A152" s="9"/>
      <c r="B152" s="10"/>
      <c r="C152" s="10"/>
      <c r="D152" s="13" t="str">
        <f>HYPERLINK("http://2017.mmco-expo.ru/program/-/-/special-education-needs-cluster/-/?lang=ru","Инклюзия")</f>
        <v>Инклюзия</v>
      </c>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4" t="s">
        <v>71</v>
      </c>
      <c r="B153" s="5" t="s">
        <v>106</v>
      </c>
      <c r="C153" s="6" t="s">
        <v>6</v>
      </c>
      <c r="D153" s="7" t="str">
        <f>HYPERLINK("http://2017.mmco-expo.ru/program/s/52558/?lang=ru","Образование")</f>
        <v>Образование</v>
      </c>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9"/>
      <c r="B154" s="10"/>
      <c r="C154" s="10"/>
      <c r="D154" s="11" t="s">
        <v>45</v>
      </c>
      <c r="E154" s="8"/>
      <c r="F154" s="8"/>
      <c r="G154" s="8"/>
      <c r="H154" s="8"/>
      <c r="I154" s="8"/>
      <c r="J154" s="8"/>
      <c r="K154" s="8"/>
      <c r="L154" s="8"/>
      <c r="M154" s="8"/>
      <c r="N154" s="8"/>
      <c r="O154" s="8"/>
      <c r="P154" s="8"/>
      <c r="Q154" s="8"/>
      <c r="R154" s="8"/>
      <c r="S154" s="8"/>
      <c r="T154" s="8"/>
      <c r="U154" s="8"/>
      <c r="V154" s="8"/>
      <c r="W154" s="8"/>
      <c r="X154" s="8"/>
      <c r="Y154" s="8"/>
      <c r="Z154" s="8"/>
    </row>
    <row r="155" spans="1:26" ht="94.5" customHeight="1">
      <c r="A155" s="9"/>
      <c r="B155" s="10"/>
      <c r="C155" s="10"/>
      <c r="D155" s="11" t="s">
        <v>107</v>
      </c>
      <c r="E155" s="8"/>
      <c r="F155" s="8"/>
      <c r="G155" s="8"/>
      <c r="H155" s="8"/>
      <c r="I155" s="8"/>
      <c r="J155" s="8"/>
      <c r="K155" s="8"/>
      <c r="L155" s="8"/>
      <c r="M155" s="8"/>
      <c r="N155" s="8"/>
      <c r="O155" s="8"/>
      <c r="P155" s="8"/>
      <c r="Q155" s="8"/>
      <c r="R155" s="8"/>
      <c r="S155" s="8"/>
      <c r="T155" s="8"/>
      <c r="U155" s="8"/>
      <c r="V155" s="8"/>
      <c r="W155" s="8"/>
      <c r="X155" s="8"/>
      <c r="Y155" s="8"/>
      <c r="Z155" s="8"/>
    </row>
    <row r="156" spans="1:26" ht="94.5" customHeight="1">
      <c r="A156" s="9"/>
      <c r="B156" s="10"/>
      <c r="C156" s="10"/>
      <c r="D156" s="12" t="s">
        <v>108</v>
      </c>
      <c r="E156" s="8"/>
      <c r="F156" s="8"/>
      <c r="G156" s="8"/>
      <c r="H156" s="8"/>
      <c r="I156" s="8"/>
      <c r="J156" s="8"/>
      <c r="K156" s="8"/>
      <c r="L156" s="8"/>
      <c r="M156" s="8"/>
      <c r="N156" s="8"/>
      <c r="O156" s="8"/>
      <c r="P156" s="8"/>
      <c r="Q156" s="8"/>
      <c r="R156" s="8"/>
      <c r="S156" s="8"/>
      <c r="T156" s="8"/>
      <c r="U156" s="8"/>
      <c r="V156" s="8"/>
      <c r="W156" s="8"/>
      <c r="X156" s="8"/>
      <c r="Y156" s="8"/>
      <c r="Z156" s="8"/>
    </row>
    <row r="157" spans="1:26" ht="14">
      <c r="A157" s="9"/>
      <c r="B157" s="10"/>
      <c r="C157" s="10"/>
      <c r="D157" s="14" t="s">
        <v>109</v>
      </c>
      <c r="E157" s="8"/>
      <c r="F157" s="8"/>
      <c r="G157" s="8"/>
      <c r="H157" s="8"/>
      <c r="I157" s="8"/>
      <c r="J157" s="8"/>
      <c r="K157" s="8"/>
      <c r="L157" s="8"/>
      <c r="M157" s="8"/>
      <c r="N157" s="8"/>
      <c r="O157" s="8"/>
      <c r="P157" s="8"/>
      <c r="Q157" s="8"/>
      <c r="R157" s="8"/>
      <c r="S157" s="8"/>
      <c r="T157" s="8"/>
      <c r="U157" s="8"/>
      <c r="V157" s="8"/>
      <c r="W157" s="8"/>
      <c r="X157" s="8"/>
      <c r="Y157" s="8"/>
      <c r="Z157" s="8"/>
    </row>
    <row r="158" spans="1:26" ht="14">
      <c r="A158" s="9"/>
      <c r="B158" s="10"/>
      <c r="C158" s="10"/>
      <c r="D158" s="13" t="str">
        <f>HYPERLINK("http://2017.mmco-expo.ru/program/-/-/special-education-needs-cluster/-/?lang=ru","Инклюзия")</f>
        <v>Инклюзия</v>
      </c>
      <c r="E158" s="8"/>
      <c r="F158" s="8"/>
      <c r="G158" s="8"/>
      <c r="H158" s="8"/>
      <c r="I158" s="8"/>
      <c r="J158" s="8"/>
      <c r="K158" s="8"/>
      <c r="L158" s="8"/>
      <c r="M158" s="8"/>
      <c r="N158" s="8"/>
      <c r="O158" s="8"/>
      <c r="P158" s="8"/>
      <c r="Q158" s="8"/>
      <c r="R158" s="8"/>
      <c r="S158" s="8"/>
      <c r="T158" s="8"/>
      <c r="U158" s="8"/>
      <c r="V158" s="8"/>
      <c r="W158" s="8"/>
      <c r="X158" s="8"/>
      <c r="Y158" s="8"/>
      <c r="Z158" s="8"/>
    </row>
    <row r="159" spans="1:26" ht="14">
      <c r="A159" s="15"/>
      <c r="B159" s="16"/>
      <c r="C159" s="16"/>
      <c r="D159" s="17" t="str">
        <f>HYPERLINK("http://2017.mmco-expo.ru/program/-/-/secondary-education-cluster/-/?lang=ru","Среднее образование")</f>
        <v>Среднее образование</v>
      </c>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18" t="s">
        <v>71</v>
      </c>
      <c r="B160" s="19" t="s">
        <v>110</v>
      </c>
      <c r="C160" s="20" t="s">
        <v>19</v>
      </c>
      <c r="D160" s="13" t="str">
        <f>HYPERLINK("http://2017.mmco-expo.ru/program/s/52485/?lang=ru","Мониторинг как инструмент управления качеством образования")</f>
        <v>Мониторинг как инструмент управления качеством образования</v>
      </c>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9"/>
      <c r="B161" s="10"/>
      <c r="C161" s="10"/>
      <c r="D161" s="11" t="s">
        <v>111</v>
      </c>
      <c r="E161" s="8"/>
      <c r="F161" s="8"/>
      <c r="G161" s="8"/>
      <c r="H161" s="8"/>
      <c r="I161" s="8"/>
      <c r="J161" s="8"/>
      <c r="K161" s="8"/>
      <c r="L161" s="8"/>
      <c r="M161" s="8"/>
      <c r="N161" s="8"/>
      <c r="O161" s="8"/>
      <c r="P161" s="8"/>
      <c r="Q161" s="8"/>
      <c r="R161" s="8"/>
      <c r="S161" s="8"/>
      <c r="T161" s="8"/>
      <c r="U161" s="8"/>
      <c r="V161" s="8"/>
      <c r="W161" s="8"/>
      <c r="X161" s="8"/>
      <c r="Y161" s="8"/>
      <c r="Z161" s="8"/>
    </row>
    <row r="162" spans="1:26" ht="31.5" customHeight="1">
      <c r="A162" s="9"/>
      <c r="B162" s="10"/>
      <c r="C162" s="10"/>
      <c r="D162" s="11" t="s">
        <v>112</v>
      </c>
      <c r="E162" s="8"/>
      <c r="F162" s="8"/>
      <c r="G162" s="8"/>
      <c r="H162" s="8"/>
      <c r="I162" s="8"/>
      <c r="J162" s="8"/>
      <c r="K162" s="8"/>
      <c r="L162" s="8"/>
      <c r="M162" s="8"/>
      <c r="N162" s="8"/>
      <c r="O162" s="8"/>
      <c r="P162" s="8"/>
      <c r="Q162" s="8"/>
      <c r="R162" s="8"/>
      <c r="S162" s="8"/>
      <c r="T162" s="8"/>
      <c r="U162" s="8"/>
      <c r="V162" s="8"/>
      <c r="W162" s="8"/>
      <c r="X162" s="8"/>
      <c r="Y162" s="8"/>
      <c r="Z162" s="8"/>
    </row>
    <row r="163" spans="1:26" ht="78.75" customHeight="1">
      <c r="A163" s="9"/>
      <c r="B163" s="10"/>
      <c r="C163" s="10"/>
      <c r="D163" s="12" t="s">
        <v>113</v>
      </c>
      <c r="E163" s="8"/>
      <c r="F163" s="8"/>
      <c r="G163" s="8"/>
      <c r="H163" s="8"/>
      <c r="I163" s="8"/>
      <c r="J163" s="8"/>
      <c r="K163" s="8"/>
      <c r="L163" s="8"/>
      <c r="M163" s="8"/>
      <c r="N163" s="8"/>
      <c r="O163" s="8"/>
      <c r="P163" s="8"/>
      <c r="Q163" s="8"/>
      <c r="R163" s="8"/>
      <c r="S163" s="8"/>
      <c r="T163" s="8"/>
      <c r="U163" s="8"/>
      <c r="V163" s="8"/>
      <c r="W163" s="8"/>
      <c r="X163" s="8"/>
      <c r="Y163" s="8"/>
      <c r="Z163" s="8"/>
    </row>
    <row r="164" spans="1:26" ht="14">
      <c r="A164" s="9"/>
      <c r="B164" s="10"/>
      <c r="C164" s="10"/>
      <c r="D164" s="13" t="str">
        <f>HYPERLINK("http://2017.mmco-expo.ru/program/-/-/qualityassessment-tag/-/?lang=ru","#оценкакачества")</f>
        <v>#оценкакачества</v>
      </c>
      <c r="E164" s="8"/>
      <c r="F164" s="8"/>
      <c r="G164" s="8"/>
      <c r="H164" s="8"/>
      <c r="I164" s="8"/>
      <c r="J164" s="8"/>
      <c r="K164" s="8"/>
      <c r="L164" s="8"/>
      <c r="M164" s="8"/>
      <c r="N164" s="8"/>
      <c r="O164" s="8"/>
      <c r="P164" s="8"/>
      <c r="Q164" s="8"/>
      <c r="R164" s="8"/>
      <c r="S164" s="8"/>
      <c r="T164" s="8"/>
      <c r="U164" s="8"/>
      <c r="V164" s="8"/>
      <c r="W164" s="8"/>
      <c r="X164" s="8"/>
      <c r="Y164" s="8"/>
      <c r="Z164" s="8"/>
    </row>
    <row r="165" spans="1:26" ht="14">
      <c r="A165" s="9"/>
      <c r="B165" s="10"/>
      <c r="C165" s="10"/>
      <c r="D165" s="14" t="s">
        <v>114</v>
      </c>
      <c r="E165" s="8"/>
      <c r="F165" s="8"/>
      <c r="G165" s="8"/>
      <c r="H165" s="8"/>
      <c r="I165" s="8"/>
      <c r="J165" s="8"/>
      <c r="K165" s="8"/>
      <c r="L165" s="8"/>
      <c r="M165" s="8"/>
      <c r="N165" s="8"/>
      <c r="O165" s="8"/>
      <c r="P165" s="8"/>
      <c r="Q165" s="8"/>
      <c r="R165" s="8"/>
      <c r="S165" s="8"/>
      <c r="T165" s="8"/>
      <c r="U165" s="8"/>
      <c r="V165" s="8"/>
      <c r="W165" s="8"/>
      <c r="X165" s="8"/>
      <c r="Y165" s="8"/>
      <c r="Z165" s="8"/>
    </row>
    <row r="166" spans="1:26" ht="14">
      <c r="A166" s="9"/>
      <c r="B166" s="10"/>
      <c r="C166" s="10"/>
      <c r="D166" s="13" t="str">
        <f>HYPERLINK("http://2017.mmco-expo.ru/program/-/-/regional-education-departments-cluster/-/?lang=ru","Региональные управления образованием")</f>
        <v>Региональные управления образованием</v>
      </c>
      <c r="E166" s="8"/>
      <c r="F166" s="8"/>
      <c r="G166" s="8"/>
      <c r="H166" s="8"/>
      <c r="I166" s="8"/>
      <c r="J166" s="8"/>
      <c r="K166" s="8"/>
      <c r="L166" s="8"/>
      <c r="M166" s="8"/>
      <c r="N166" s="8"/>
      <c r="O166" s="8"/>
      <c r="P166" s="8"/>
      <c r="Q166" s="8"/>
      <c r="R166" s="8"/>
      <c r="S166" s="8"/>
      <c r="T166" s="8"/>
      <c r="U166" s="8"/>
      <c r="V166" s="8"/>
      <c r="W166" s="8"/>
      <c r="X166" s="8"/>
      <c r="Y166" s="8"/>
      <c r="Z166" s="8"/>
    </row>
    <row r="167" spans="1:26" ht="14">
      <c r="A167" s="9"/>
      <c r="B167" s="10"/>
      <c r="C167" s="10"/>
      <c r="D167" s="13" t="str">
        <f>HYPERLINK("http://2017.mmco-expo.ru/program/-/-/secondary-education-cluster/-/?lang=ru","Среднее образование")</f>
        <v>Среднее образование</v>
      </c>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4" t="s">
        <v>115</v>
      </c>
      <c r="B168" s="5" t="s">
        <v>18</v>
      </c>
      <c r="C168" s="6" t="s">
        <v>6</v>
      </c>
      <c r="D168" s="7" t="str">
        <f>HYPERLINK("http://2017.mmco-expo.ru/program/s/52562/?lang=ru","Инклюзивное образование – территория взаимодействия: информационная доступность образовательных ресурсов и услуг")</f>
        <v>Инклюзивное образование – территория взаимодействия: информационная доступность образовательных ресурсов и услуг</v>
      </c>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9"/>
      <c r="B169" s="10"/>
      <c r="C169" s="10"/>
      <c r="D169" s="11" t="s">
        <v>116</v>
      </c>
      <c r="E169" s="8"/>
      <c r="F169" s="8"/>
      <c r="G169" s="8"/>
      <c r="H169" s="8"/>
      <c r="I169" s="8"/>
      <c r="J169" s="8"/>
      <c r="K169" s="8"/>
      <c r="L169" s="8"/>
      <c r="M169" s="8"/>
      <c r="N169" s="8"/>
      <c r="O169" s="8"/>
      <c r="P169" s="8"/>
      <c r="Q169" s="8"/>
      <c r="R169" s="8"/>
      <c r="S169" s="8"/>
      <c r="T169" s="8"/>
      <c r="U169" s="8"/>
      <c r="V169" s="8"/>
      <c r="W169" s="8"/>
      <c r="X169" s="8"/>
      <c r="Y169" s="8"/>
      <c r="Z169" s="8"/>
    </row>
    <row r="170" spans="1:26" ht="78.75" customHeight="1">
      <c r="A170" s="9"/>
      <c r="B170" s="10"/>
      <c r="C170" s="10"/>
      <c r="D170" s="11" t="s">
        <v>117</v>
      </c>
      <c r="E170" s="8"/>
      <c r="F170" s="8"/>
      <c r="G170" s="8"/>
      <c r="H170" s="8"/>
      <c r="I170" s="8"/>
      <c r="J170" s="8"/>
      <c r="K170" s="8"/>
      <c r="L170" s="8"/>
      <c r="M170" s="8"/>
      <c r="N170" s="8"/>
      <c r="O170" s="8"/>
      <c r="P170" s="8"/>
      <c r="Q170" s="8"/>
      <c r="R170" s="8"/>
      <c r="S170" s="8"/>
      <c r="T170" s="8"/>
      <c r="U170" s="8"/>
      <c r="V170" s="8"/>
      <c r="W170" s="8"/>
      <c r="X170" s="8"/>
      <c r="Y170" s="8"/>
      <c r="Z170" s="8"/>
    </row>
    <row r="171" spans="1:26" ht="126" customHeight="1">
      <c r="A171" s="9"/>
      <c r="B171" s="10"/>
      <c r="C171" s="10"/>
      <c r="D171" s="12" t="s">
        <v>118</v>
      </c>
      <c r="E171" s="8"/>
      <c r="F171" s="8"/>
      <c r="G171" s="8"/>
      <c r="H171" s="8"/>
      <c r="I171" s="8"/>
      <c r="J171" s="8"/>
      <c r="K171" s="8"/>
      <c r="L171" s="8"/>
      <c r="M171" s="8"/>
      <c r="N171" s="8"/>
      <c r="O171" s="8"/>
      <c r="P171" s="8"/>
      <c r="Q171" s="8"/>
      <c r="R171" s="8"/>
      <c r="S171" s="8"/>
      <c r="T171" s="8"/>
      <c r="U171" s="8"/>
      <c r="V171" s="8"/>
      <c r="W171" s="8"/>
      <c r="X171" s="8"/>
      <c r="Y171" s="8"/>
      <c r="Z171" s="8"/>
    </row>
    <row r="172" spans="1:26" ht="14">
      <c r="A172" s="9"/>
      <c r="B172" s="10"/>
      <c r="C172" s="10"/>
      <c r="D172" s="13" t="str">
        <f>HYPERLINK("http://2017.mmco-expo.ru/program/-/-/involvingparents-tag/-/?lang=ru","#вовлечениеродителей")</f>
        <v>#вовлечениеродителей</v>
      </c>
      <c r="E172" s="8"/>
      <c r="F172" s="8"/>
      <c r="G172" s="8"/>
      <c r="H172" s="8"/>
      <c r="I172" s="8"/>
      <c r="J172" s="8"/>
      <c r="K172" s="8"/>
      <c r="L172" s="8"/>
      <c r="M172" s="8"/>
      <c r="N172" s="8"/>
      <c r="O172" s="8"/>
      <c r="P172" s="8"/>
      <c r="Q172" s="8"/>
      <c r="R172" s="8"/>
      <c r="S172" s="8"/>
      <c r="T172" s="8"/>
      <c r="U172" s="8"/>
      <c r="V172" s="8"/>
      <c r="W172" s="8"/>
      <c r="X172" s="8"/>
      <c r="Y172" s="8"/>
      <c r="Z172" s="8"/>
    </row>
    <row r="173" spans="1:26" ht="14">
      <c r="A173" s="9"/>
      <c r="B173" s="10"/>
      <c r="C173" s="10"/>
      <c r="D173" s="14" t="s">
        <v>119</v>
      </c>
      <c r="E173" s="8"/>
      <c r="F173" s="8"/>
      <c r="G173" s="8"/>
      <c r="H173" s="8"/>
      <c r="I173" s="8"/>
      <c r="J173" s="8"/>
      <c r="K173" s="8"/>
      <c r="L173" s="8"/>
      <c r="M173" s="8"/>
      <c r="N173" s="8"/>
      <c r="O173" s="8"/>
      <c r="P173" s="8"/>
      <c r="Q173" s="8"/>
      <c r="R173" s="8"/>
      <c r="S173" s="8"/>
      <c r="T173" s="8"/>
      <c r="U173" s="8"/>
      <c r="V173" s="8"/>
      <c r="W173" s="8"/>
      <c r="X173" s="8"/>
      <c r="Y173" s="8"/>
      <c r="Z173" s="8"/>
    </row>
    <row r="174" spans="1:26" ht="14">
      <c r="A174" s="9"/>
      <c r="B174" s="10"/>
      <c r="C174" s="10"/>
      <c r="D174" s="13" t="str">
        <f>HYPERLINK("http://2017.mmco-expo.ru/program/-/-/special-education-needs-cluster/-/?lang=ru","Инклюзия")</f>
        <v>Инклюзия</v>
      </c>
      <c r="E174" s="8"/>
      <c r="F174" s="8"/>
      <c r="G174" s="8"/>
      <c r="H174" s="8"/>
      <c r="I174" s="8"/>
      <c r="J174" s="8"/>
      <c r="K174" s="8"/>
      <c r="L174" s="8"/>
      <c r="M174" s="8"/>
      <c r="N174" s="8"/>
      <c r="O174" s="8"/>
      <c r="P174" s="8"/>
      <c r="Q174" s="8"/>
      <c r="R174" s="8"/>
      <c r="S174" s="8"/>
      <c r="T174" s="8"/>
      <c r="U174" s="8"/>
      <c r="V174" s="8"/>
      <c r="W174" s="8"/>
      <c r="X174" s="8"/>
      <c r="Y174" s="8"/>
      <c r="Z174" s="8"/>
    </row>
    <row r="175" spans="1:26" ht="14">
      <c r="A175" s="15"/>
      <c r="B175" s="16"/>
      <c r="C175" s="16"/>
      <c r="D175" s="17" t="str">
        <f>HYPERLINK("http://2017.mmco-expo.ru/program/-/-/secondary-education-cluster/-/?lang=ru","Среднее образование")</f>
        <v>Среднее образование</v>
      </c>
      <c r="E175" s="8"/>
      <c r="F175" s="8"/>
      <c r="G175" s="8"/>
      <c r="H175" s="8"/>
      <c r="I175" s="8"/>
      <c r="J175" s="8"/>
      <c r="K175" s="8"/>
      <c r="L175" s="8"/>
      <c r="M175" s="8"/>
      <c r="N175" s="8"/>
      <c r="O175" s="8"/>
      <c r="P175" s="8"/>
      <c r="Q175" s="8"/>
      <c r="R175" s="8"/>
      <c r="S175" s="8"/>
      <c r="T175" s="8"/>
      <c r="U175" s="8"/>
      <c r="V175" s="8"/>
      <c r="W175" s="8"/>
      <c r="X175" s="8"/>
      <c r="Y175" s="8"/>
      <c r="Z175" s="8"/>
    </row>
    <row r="176" spans="1:26" ht="47.25" customHeight="1">
      <c r="A176" s="4" t="s">
        <v>115</v>
      </c>
      <c r="B176" s="5" t="s">
        <v>120</v>
      </c>
      <c r="C176" s="6" t="s">
        <v>121</v>
      </c>
      <c r="D176" s="7" t="str">
        <f>HYPERLINK("http://2017.mmco-expo.ru/program/s/52257/?lang=ru","Здоровьеохранное образовательное пространство современной школы: опыт применения инновационных здоровьесберегающих технологий в Ростовской области")</f>
        <v>Здоровьеохранное образовательное пространство современной школы: опыт применения инновационных здоровьесберегающих технологий в Ростовской области</v>
      </c>
      <c r="E176" s="8"/>
      <c r="F176" s="8"/>
      <c r="G176" s="8"/>
      <c r="H176" s="8"/>
      <c r="I176" s="8"/>
      <c r="J176" s="8"/>
      <c r="K176" s="8"/>
      <c r="L176" s="8"/>
      <c r="M176" s="8"/>
      <c r="N176" s="8"/>
      <c r="O176" s="8"/>
      <c r="P176" s="8"/>
      <c r="Q176" s="8"/>
      <c r="R176" s="8"/>
      <c r="S176" s="8"/>
      <c r="T176" s="8"/>
      <c r="U176" s="8"/>
      <c r="V176" s="8"/>
      <c r="W176" s="8"/>
      <c r="X176" s="8"/>
      <c r="Y176" s="8"/>
      <c r="Z176" s="8"/>
    </row>
    <row r="177" spans="1:26" ht="31.5" customHeight="1">
      <c r="A177" s="9"/>
      <c r="B177" s="10"/>
      <c r="C177" s="10"/>
      <c r="D177" s="11" t="s">
        <v>122</v>
      </c>
      <c r="E177" s="8"/>
      <c r="F177" s="8"/>
      <c r="G177" s="8"/>
      <c r="H177" s="8"/>
      <c r="I177" s="8"/>
      <c r="J177" s="8"/>
      <c r="K177" s="8"/>
      <c r="L177" s="8"/>
      <c r="M177" s="8"/>
      <c r="N177" s="8"/>
      <c r="O177" s="8"/>
      <c r="P177" s="8"/>
      <c r="Q177" s="8"/>
      <c r="R177" s="8"/>
      <c r="S177" s="8"/>
      <c r="T177" s="8"/>
      <c r="U177" s="8"/>
      <c r="V177" s="8"/>
      <c r="W177" s="8"/>
      <c r="X177" s="8"/>
      <c r="Y177" s="8"/>
      <c r="Z177" s="8"/>
    </row>
    <row r="178" spans="1:26" ht="110.25" customHeight="1">
      <c r="A178" s="15"/>
      <c r="B178" s="16"/>
      <c r="C178" s="16"/>
      <c r="D178" s="25" t="s">
        <v>123</v>
      </c>
      <c r="E178" s="8"/>
      <c r="F178" s="8"/>
      <c r="G178" s="8"/>
      <c r="H178" s="8"/>
      <c r="I178" s="8"/>
      <c r="J178" s="8"/>
      <c r="K178" s="8"/>
      <c r="L178" s="8"/>
      <c r="M178" s="8"/>
      <c r="N178" s="8"/>
      <c r="O178" s="8"/>
      <c r="P178" s="8"/>
      <c r="Q178" s="8"/>
      <c r="R178" s="8"/>
      <c r="S178" s="8"/>
      <c r="T178" s="8"/>
      <c r="U178" s="8"/>
      <c r="V178" s="8"/>
      <c r="W178" s="8"/>
      <c r="X178" s="8"/>
      <c r="Y178" s="8"/>
      <c r="Z178" s="8"/>
    </row>
    <row r="179" spans="1:26" ht="30">
      <c r="A179" s="4" t="s">
        <v>115</v>
      </c>
      <c r="B179" s="26" t="s">
        <v>124</v>
      </c>
      <c r="C179" s="22" t="s">
        <v>6</v>
      </c>
      <c r="D179" s="13" t="str">
        <f>HYPERLINK("http://2017.mmco-expo.ru/program/s/52563/?lang=ru","Инклюзивное образование в условиях мегаполиса – модель современного образовательного процесса")</f>
        <v>Инклюзивное образование в условиях мегаполиса – модель современного образовательного процесса</v>
      </c>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10"/>
      <c r="B180" s="10"/>
      <c r="C180" s="10"/>
      <c r="D180" s="11" t="s">
        <v>125</v>
      </c>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10"/>
      <c r="B181" s="10"/>
      <c r="C181" s="10"/>
      <c r="D181" s="11" t="s">
        <v>126</v>
      </c>
      <c r="E181" s="8"/>
      <c r="F181" s="8"/>
      <c r="G181" s="8"/>
      <c r="H181" s="8"/>
      <c r="I181" s="8"/>
      <c r="J181" s="8"/>
      <c r="K181" s="8"/>
      <c r="L181" s="8"/>
      <c r="M181" s="8"/>
      <c r="N181" s="8"/>
      <c r="O181" s="8"/>
      <c r="P181" s="8"/>
      <c r="Q181" s="8"/>
      <c r="R181" s="8"/>
      <c r="S181" s="8"/>
      <c r="T181" s="8"/>
      <c r="U181" s="8"/>
      <c r="V181" s="8"/>
      <c r="W181" s="8"/>
      <c r="X181" s="8"/>
      <c r="Y181" s="8"/>
      <c r="Z181" s="8"/>
    </row>
    <row r="182" spans="1:26" ht="126" customHeight="1">
      <c r="A182" s="10"/>
      <c r="B182" s="10"/>
      <c r="C182" s="10"/>
      <c r="D182" s="12" t="s">
        <v>127</v>
      </c>
      <c r="E182" s="8"/>
      <c r="F182" s="8"/>
      <c r="G182" s="8"/>
      <c r="H182" s="8"/>
      <c r="I182" s="8"/>
      <c r="J182" s="8"/>
      <c r="K182" s="8"/>
      <c r="L182" s="8"/>
      <c r="M182" s="8"/>
      <c r="N182" s="8"/>
      <c r="O182" s="8"/>
      <c r="P182" s="8"/>
      <c r="Q182" s="8"/>
      <c r="R182" s="8"/>
      <c r="S182" s="8"/>
      <c r="T182" s="8"/>
      <c r="U182" s="8"/>
      <c r="V182" s="8"/>
      <c r="W182" s="8"/>
      <c r="X182" s="8"/>
      <c r="Y182" s="8"/>
      <c r="Z182" s="8"/>
    </row>
    <row r="183" spans="1:26" ht="14">
      <c r="A183" s="10"/>
      <c r="B183" s="10"/>
      <c r="C183" s="10"/>
      <c r="D183" s="14" t="s">
        <v>128</v>
      </c>
      <c r="E183" s="8"/>
      <c r="F183" s="8"/>
      <c r="G183" s="8"/>
      <c r="H183" s="8"/>
      <c r="I183" s="8"/>
      <c r="J183" s="8"/>
      <c r="K183" s="8"/>
      <c r="L183" s="8"/>
      <c r="M183" s="8"/>
      <c r="N183" s="8"/>
      <c r="O183" s="8"/>
      <c r="P183" s="8"/>
      <c r="Q183" s="8"/>
      <c r="R183" s="8"/>
      <c r="S183" s="8"/>
      <c r="T183" s="8"/>
      <c r="U183" s="8"/>
      <c r="V183" s="8"/>
      <c r="W183" s="8"/>
      <c r="X183" s="8"/>
      <c r="Y183" s="8"/>
      <c r="Z183" s="8"/>
    </row>
    <row r="184" spans="1:26" ht="14">
      <c r="A184" s="10"/>
      <c r="B184" s="10"/>
      <c r="C184" s="10"/>
      <c r="D184" s="13" t="str">
        <f>HYPERLINK("http://2017.mmco-expo.ru/program/-/-/special-education-needs-cluster/-/?lang=ru","Инклюзия")</f>
        <v>Инклюзия</v>
      </c>
      <c r="E184" s="8"/>
      <c r="F184" s="8"/>
      <c r="G184" s="8"/>
      <c r="H184" s="8"/>
      <c r="I184" s="8"/>
      <c r="J184" s="8"/>
      <c r="K184" s="8"/>
      <c r="L184" s="8"/>
      <c r="M184" s="8"/>
      <c r="N184" s="8"/>
      <c r="O184" s="8"/>
      <c r="P184" s="8"/>
      <c r="Q184" s="8"/>
      <c r="R184" s="8"/>
      <c r="S184" s="8"/>
      <c r="T184" s="8"/>
      <c r="U184" s="8"/>
      <c r="V184" s="8"/>
      <c r="W184" s="8"/>
      <c r="X184" s="8"/>
      <c r="Y184" s="8"/>
      <c r="Z184" s="8"/>
    </row>
    <row r="185" spans="1:26" ht="14">
      <c r="A185" s="16"/>
      <c r="B185" s="16"/>
      <c r="C185" s="16"/>
      <c r="D185" s="17" t="str">
        <f>HYPERLINK("http://2017.mmco-expo.ru/program/-/-/secondary-education-cluster/-/?lang=ru","Среднее образование")</f>
        <v>Среднее образование</v>
      </c>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27" t="s">
        <v>115</v>
      </c>
      <c r="B186" s="5" t="s">
        <v>129</v>
      </c>
      <c r="C186" s="6" t="s">
        <v>6</v>
      </c>
      <c r="D186" s="7" t="str">
        <f>HYPERLINK("http://2017.mmco-expo.ru/program/s/52564/?lang=ru","Информационная доступность для посетителей с инвалидностью (школьники, подростки, взрослые)")</f>
        <v>Информационная доступность для посетителей с инвалидностью (школьники, подростки, взрослые)</v>
      </c>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10"/>
      <c r="B187" s="10"/>
      <c r="C187" s="10"/>
      <c r="D187" s="11" t="s">
        <v>130</v>
      </c>
      <c r="E187" s="8"/>
      <c r="F187" s="8"/>
      <c r="G187" s="8"/>
      <c r="H187" s="8"/>
      <c r="I187" s="8"/>
      <c r="J187" s="8"/>
      <c r="K187" s="8"/>
      <c r="L187" s="8"/>
      <c r="M187" s="8"/>
      <c r="N187" s="8"/>
      <c r="O187" s="8"/>
      <c r="P187" s="8"/>
      <c r="Q187" s="8"/>
      <c r="R187" s="8"/>
      <c r="S187" s="8"/>
      <c r="T187" s="8"/>
      <c r="U187" s="8"/>
      <c r="V187" s="8"/>
      <c r="W187" s="8"/>
      <c r="X187" s="8"/>
      <c r="Y187" s="8"/>
      <c r="Z187" s="8"/>
    </row>
    <row r="188" spans="1:26" ht="31.5" customHeight="1">
      <c r="A188" s="10"/>
      <c r="B188" s="10"/>
      <c r="C188" s="10"/>
      <c r="D188" s="11" t="s">
        <v>131</v>
      </c>
      <c r="E188" s="8"/>
      <c r="F188" s="8"/>
      <c r="G188" s="8"/>
      <c r="H188" s="8"/>
      <c r="I188" s="8"/>
      <c r="J188" s="8"/>
      <c r="K188" s="8"/>
      <c r="L188" s="8"/>
      <c r="M188" s="8"/>
      <c r="N188" s="8"/>
      <c r="O188" s="8"/>
      <c r="P188" s="8"/>
      <c r="Q188" s="8"/>
      <c r="R188" s="8"/>
      <c r="S188" s="8"/>
      <c r="T188" s="8"/>
      <c r="U188" s="8"/>
      <c r="V188" s="8"/>
      <c r="W188" s="8"/>
      <c r="X188" s="8"/>
      <c r="Y188" s="8"/>
      <c r="Z188" s="8"/>
    </row>
    <row r="189" spans="1:26" ht="47.25" customHeight="1">
      <c r="A189" s="10"/>
      <c r="B189" s="10"/>
      <c r="C189" s="10"/>
      <c r="D189" s="12" t="s">
        <v>132</v>
      </c>
      <c r="E189" s="8"/>
      <c r="F189" s="8"/>
      <c r="G189" s="8"/>
      <c r="H189" s="8"/>
      <c r="I189" s="8"/>
      <c r="J189" s="8"/>
      <c r="K189" s="8"/>
      <c r="L189" s="8"/>
      <c r="M189" s="8"/>
      <c r="N189" s="8"/>
      <c r="O189" s="8"/>
      <c r="P189" s="8"/>
      <c r="Q189" s="8"/>
      <c r="R189" s="8"/>
      <c r="S189" s="8"/>
      <c r="T189" s="8"/>
      <c r="U189" s="8"/>
      <c r="V189" s="8"/>
      <c r="W189" s="8"/>
      <c r="X189" s="8"/>
      <c r="Y189" s="8"/>
      <c r="Z189" s="8"/>
    </row>
    <row r="190" spans="1:26" ht="14">
      <c r="A190" s="10"/>
      <c r="B190" s="10"/>
      <c r="C190" s="10"/>
      <c r="D190" s="14" t="s">
        <v>133</v>
      </c>
      <c r="E190" s="8"/>
      <c r="F190" s="8"/>
      <c r="G190" s="8"/>
      <c r="H190" s="8"/>
      <c r="I190" s="8"/>
      <c r="J190" s="8"/>
      <c r="K190" s="8"/>
      <c r="L190" s="8"/>
      <c r="M190" s="8"/>
      <c r="N190" s="8"/>
      <c r="O190" s="8"/>
      <c r="P190" s="8"/>
      <c r="Q190" s="8"/>
      <c r="R190" s="8"/>
      <c r="S190" s="8"/>
      <c r="T190" s="8"/>
      <c r="U190" s="8"/>
      <c r="V190" s="8"/>
      <c r="W190" s="8"/>
      <c r="X190" s="8"/>
      <c r="Y190" s="8"/>
      <c r="Z190" s="8"/>
    </row>
    <row r="191" spans="1:26" ht="14">
      <c r="A191" s="10"/>
      <c r="B191" s="10"/>
      <c r="C191" s="10"/>
      <c r="D191" s="13" t="str">
        <f>HYPERLINK("http://2017.mmco-expo.ru/program/-/-/special-education-needs-cluster/-/?lang=ru","Инклюзия")</f>
        <v>Инклюзия</v>
      </c>
      <c r="E191" s="8"/>
      <c r="F191" s="8"/>
      <c r="G191" s="8"/>
      <c r="H191" s="8"/>
      <c r="I191" s="8"/>
      <c r="J191" s="8"/>
      <c r="K191" s="8"/>
      <c r="L191" s="8"/>
      <c r="M191" s="8"/>
      <c r="N191" s="8"/>
      <c r="O191" s="8"/>
      <c r="P191" s="8"/>
      <c r="Q191" s="8"/>
      <c r="R191" s="8"/>
      <c r="S191" s="8"/>
      <c r="T191" s="8"/>
      <c r="U191" s="8"/>
      <c r="V191" s="8"/>
      <c r="W191" s="8"/>
      <c r="X191" s="8"/>
      <c r="Y191" s="8"/>
      <c r="Z191" s="8"/>
    </row>
    <row r="192" spans="1:26" ht="14">
      <c r="A192" s="16"/>
      <c r="B192" s="16"/>
      <c r="C192" s="16"/>
      <c r="D192" s="17" t="str">
        <f>HYPERLINK("http://2017.mmco-expo.ru/program/-/-/secondary-education-cluster/-/?lang=ru","Среднее образование")</f>
        <v>Среднее образование</v>
      </c>
      <c r="E192" s="8"/>
      <c r="F192" s="8"/>
      <c r="G192" s="8"/>
      <c r="H192" s="8"/>
      <c r="I192" s="8"/>
      <c r="J192" s="8"/>
      <c r="K192" s="8"/>
      <c r="L192" s="8"/>
      <c r="M192" s="8"/>
      <c r="N192" s="8"/>
      <c r="O192" s="8"/>
      <c r="P192" s="8"/>
      <c r="Q192" s="8"/>
      <c r="R192" s="8"/>
      <c r="S192" s="8"/>
      <c r="T192" s="8"/>
      <c r="U192" s="8"/>
      <c r="V192" s="8"/>
      <c r="W192" s="8"/>
      <c r="X192" s="8"/>
      <c r="Y192" s="8"/>
      <c r="Z192" s="8"/>
    </row>
    <row r="193" spans="1:26" ht="27">
      <c r="A193" s="27" t="s">
        <v>115</v>
      </c>
      <c r="B193" s="28" t="s">
        <v>134</v>
      </c>
      <c r="C193" s="29" t="s">
        <v>135</v>
      </c>
      <c r="D193" s="30" t="s">
        <v>136</v>
      </c>
      <c r="E193" s="8"/>
      <c r="F193" s="8"/>
      <c r="G193" s="8"/>
      <c r="H193" s="8"/>
      <c r="I193" s="8"/>
      <c r="J193" s="8"/>
      <c r="K193" s="8"/>
      <c r="L193" s="8"/>
      <c r="M193" s="8"/>
      <c r="N193" s="8"/>
      <c r="O193" s="8"/>
      <c r="P193" s="8"/>
      <c r="Q193" s="8"/>
      <c r="R193" s="8"/>
      <c r="S193" s="8"/>
      <c r="T193" s="8"/>
      <c r="U193" s="8"/>
      <c r="V193" s="8"/>
      <c r="W193" s="8"/>
      <c r="X193" s="8"/>
      <c r="Y193" s="8"/>
      <c r="Z193" s="8"/>
    </row>
    <row r="194" spans="1:26" ht="14">
      <c r="A194" s="31"/>
      <c r="B194" s="32"/>
      <c r="C194" s="33"/>
      <c r="D194" s="34" t="s">
        <v>137</v>
      </c>
      <c r="E194" s="8"/>
      <c r="F194" s="8"/>
      <c r="G194" s="8"/>
      <c r="H194" s="8"/>
      <c r="I194" s="8"/>
      <c r="J194" s="8"/>
      <c r="K194" s="8"/>
      <c r="L194" s="8"/>
      <c r="M194" s="8"/>
      <c r="N194" s="8"/>
      <c r="O194" s="8"/>
      <c r="P194" s="8"/>
      <c r="Q194" s="8"/>
      <c r="R194" s="8"/>
      <c r="S194" s="8"/>
      <c r="T194" s="8"/>
      <c r="U194" s="8"/>
      <c r="V194" s="8"/>
      <c r="W194" s="8"/>
      <c r="X194" s="8"/>
      <c r="Y194" s="8"/>
      <c r="Z194" s="8"/>
    </row>
    <row r="195" spans="1:26" ht="27">
      <c r="A195" s="9"/>
      <c r="B195" s="32"/>
      <c r="C195" s="33"/>
      <c r="D195" s="34" t="s">
        <v>138</v>
      </c>
      <c r="E195" s="8"/>
      <c r="F195" s="8"/>
      <c r="G195" s="8"/>
      <c r="H195" s="8"/>
      <c r="I195" s="8"/>
      <c r="J195" s="8"/>
      <c r="K195" s="8"/>
      <c r="L195" s="8"/>
      <c r="M195" s="8"/>
      <c r="N195" s="8"/>
      <c r="O195" s="8"/>
      <c r="P195" s="8"/>
      <c r="Q195" s="8"/>
      <c r="R195" s="8"/>
      <c r="S195" s="8"/>
      <c r="T195" s="8"/>
      <c r="U195" s="8"/>
      <c r="V195" s="8"/>
      <c r="W195" s="8"/>
      <c r="X195" s="8"/>
      <c r="Y195" s="8"/>
      <c r="Z195" s="8"/>
    </row>
    <row r="196" spans="1:26" ht="45">
      <c r="A196" s="15"/>
      <c r="B196" s="35"/>
      <c r="C196" s="36"/>
      <c r="D196" s="37" t="s">
        <v>139</v>
      </c>
      <c r="E196" s="8"/>
      <c r="F196" s="8"/>
      <c r="G196" s="8"/>
      <c r="H196" s="8"/>
      <c r="I196" s="8"/>
      <c r="J196" s="8"/>
      <c r="K196" s="8"/>
      <c r="L196" s="8"/>
      <c r="M196" s="8"/>
      <c r="N196" s="8"/>
      <c r="O196" s="8"/>
      <c r="P196" s="8"/>
      <c r="Q196" s="8"/>
      <c r="R196" s="8"/>
      <c r="S196" s="8"/>
      <c r="T196" s="8"/>
      <c r="U196" s="8"/>
      <c r="V196" s="8"/>
      <c r="W196" s="8"/>
      <c r="X196" s="8"/>
      <c r="Y196" s="8"/>
      <c r="Z196" s="8"/>
    </row>
    <row r="197" spans="1:26">
      <c r="A197" s="27" t="s">
        <v>115</v>
      </c>
      <c r="B197" s="28" t="s">
        <v>140</v>
      </c>
      <c r="C197" s="38" t="s">
        <v>135</v>
      </c>
      <c r="D197" s="39" t="s">
        <v>141</v>
      </c>
      <c r="E197" s="8"/>
      <c r="F197" s="8"/>
      <c r="G197" s="8"/>
      <c r="H197" s="8"/>
      <c r="I197" s="8"/>
      <c r="J197" s="8"/>
      <c r="K197" s="8"/>
      <c r="L197" s="8"/>
      <c r="M197" s="8"/>
      <c r="N197" s="8"/>
      <c r="O197" s="8"/>
      <c r="P197" s="8"/>
      <c r="Q197" s="8"/>
      <c r="R197" s="8"/>
      <c r="S197" s="8"/>
      <c r="T197" s="8"/>
      <c r="U197" s="8"/>
      <c r="V197" s="8"/>
      <c r="W197" s="8"/>
      <c r="X197" s="8"/>
      <c r="Y197" s="8"/>
      <c r="Z197" s="8"/>
    </row>
    <row r="198" spans="1:26">
      <c r="A198" s="31"/>
      <c r="B198" s="40"/>
      <c r="D198" s="41" t="s">
        <v>142</v>
      </c>
      <c r="E198" s="8"/>
      <c r="F198" s="8"/>
      <c r="G198" s="8"/>
      <c r="H198" s="8"/>
      <c r="I198" s="8"/>
      <c r="J198" s="8"/>
      <c r="K198" s="8"/>
      <c r="L198" s="8"/>
      <c r="M198" s="8"/>
      <c r="N198" s="8"/>
      <c r="O198" s="8"/>
      <c r="P198" s="8"/>
      <c r="Q198" s="8"/>
      <c r="R198" s="8"/>
      <c r="S198" s="8"/>
      <c r="T198" s="8"/>
      <c r="U198" s="8"/>
      <c r="V198" s="8"/>
      <c r="W198" s="8"/>
      <c r="X198" s="8"/>
      <c r="Y198" s="8"/>
      <c r="Z198" s="8"/>
    </row>
    <row r="199" spans="1:26" ht="30">
      <c r="A199" s="31"/>
      <c r="B199" s="40"/>
      <c r="D199" s="41" t="s">
        <v>143</v>
      </c>
      <c r="E199" s="8"/>
      <c r="F199" s="8"/>
      <c r="G199" s="8"/>
      <c r="H199" s="8"/>
      <c r="I199" s="8"/>
      <c r="J199" s="8"/>
      <c r="K199" s="8"/>
      <c r="L199" s="8"/>
      <c r="M199" s="8"/>
      <c r="N199" s="8"/>
      <c r="O199" s="8"/>
      <c r="P199" s="8"/>
      <c r="Q199" s="8"/>
      <c r="R199" s="8"/>
      <c r="S199" s="8"/>
      <c r="T199" s="8"/>
      <c r="U199" s="8"/>
      <c r="V199" s="8"/>
      <c r="W199" s="8"/>
      <c r="X199" s="8"/>
      <c r="Y199" s="8"/>
      <c r="Z199" s="8"/>
    </row>
    <row r="200" spans="1:26" ht="30">
      <c r="A200" s="15"/>
      <c r="B200" s="16"/>
      <c r="C200" s="42"/>
      <c r="D200" s="37" t="s">
        <v>144</v>
      </c>
      <c r="E200" s="8"/>
      <c r="F200" s="8"/>
      <c r="G200" s="8"/>
      <c r="H200" s="8"/>
      <c r="I200" s="8"/>
      <c r="J200" s="8"/>
      <c r="K200" s="8"/>
      <c r="L200" s="8"/>
      <c r="M200" s="8"/>
      <c r="N200" s="8"/>
      <c r="O200" s="8"/>
      <c r="P200" s="8"/>
      <c r="Q200" s="8"/>
      <c r="R200" s="8"/>
      <c r="S200" s="8"/>
      <c r="T200" s="8"/>
      <c r="U200" s="8"/>
      <c r="V200" s="8"/>
      <c r="W200" s="8"/>
      <c r="X200" s="8"/>
      <c r="Y200" s="8"/>
      <c r="Z200" s="8"/>
    </row>
    <row r="201" spans="1:26" ht="16">
      <c r="A201" s="27" t="s">
        <v>115</v>
      </c>
      <c r="B201" s="43" t="s">
        <v>145</v>
      </c>
      <c r="C201" s="43" t="s">
        <v>146</v>
      </c>
      <c r="D201" s="44" t="s">
        <v>147</v>
      </c>
      <c r="E201" s="8"/>
      <c r="F201" s="8"/>
      <c r="G201" s="8"/>
      <c r="H201" s="8"/>
      <c r="I201" s="8"/>
      <c r="J201" s="8"/>
      <c r="K201" s="8"/>
      <c r="L201" s="8"/>
      <c r="M201" s="8"/>
      <c r="N201" s="8"/>
      <c r="O201" s="8"/>
      <c r="P201" s="8"/>
      <c r="Q201" s="8"/>
      <c r="R201" s="8"/>
      <c r="S201" s="8"/>
      <c r="T201" s="8"/>
      <c r="U201" s="8"/>
      <c r="V201" s="8"/>
      <c r="W201" s="8"/>
      <c r="X201" s="8"/>
      <c r="Y201" s="8"/>
      <c r="Z201" s="8"/>
    </row>
    <row r="202" spans="1:26" ht="128">
      <c r="A202" s="31"/>
      <c r="B202" s="10"/>
      <c r="C202" s="8"/>
      <c r="D202" s="45" t="s">
        <v>148</v>
      </c>
      <c r="E202" s="8"/>
      <c r="F202" s="8"/>
      <c r="G202" s="8"/>
      <c r="H202" s="8"/>
      <c r="I202" s="8"/>
      <c r="J202" s="8"/>
      <c r="K202" s="8"/>
      <c r="L202" s="8"/>
      <c r="M202" s="8"/>
      <c r="N202" s="8"/>
      <c r="O202" s="8"/>
      <c r="P202" s="8"/>
      <c r="Q202" s="8"/>
      <c r="R202" s="8"/>
      <c r="S202" s="8"/>
      <c r="T202" s="8"/>
      <c r="U202" s="8"/>
      <c r="V202" s="8"/>
      <c r="W202" s="8"/>
      <c r="X202" s="8"/>
      <c r="Y202" s="8"/>
      <c r="Z202" s="8"/>
    </row>
    <row r="203" spans="1:26" ht="96">
      <c r="A203" s="31"/>
      <c r="B203" s="10"/>
      <c r="C203" s="8"/>
      <c r="D203" s="46" t="s">
        <v>149</v>
      </c>
      <c r="E203" s="8"/>
      <c r="F203" s="8"/>
      <c r="G203" s="8"/>
      <c r="H203" s="8"/>
      <c r="I203" s="8"/>
      <c r="J203" s="8"/>
      <c r="K203" s="8"/>
      <c r="L203" s="8"/>
      <c r="M203" s="8"/>
      <c r="N203" s="8"/>
      <c r="O203" s="8"/>
      <c r="P203" s="8"/>
      <c r="Q203" s="8"/>
      <c r="R203" s="8"/>
      <c r="S203" s="8"/>
      <c r="T203" s="8"/>
      <c r="U203" s="8"/>
      <c r="V203" s="8"/>
      <c r="W203" s="8"/>
      <c r="X203" s="8"/>
      <c r="Y203" s="8"/>
      <c r="Z203" s="8"/>
    </row>
    <row r="204" spans="1:26" ht="32">
      <c r="A204" s="47"/>
      <c r="B204" s="16"/>
      <c r="C204" s="42"/>
      <c r="D204" s="48" t="s">
        <v>150</v>
      </c>
      <c r="E204" s="8"/>
      <c r="F204" s="8"/>
      <c r="G204" s="8"/>
      <c r="H204" s="8"/>
      <c r="I204" s="8"/>
      <c r="J204" s="8"/>
      <c r="K204" s="8"/>
      <c r="L204" s="8"/>
      <c r="M204" s="8"/>
      <c r="N204" s="8"/>
      <c r="O204" s="8"/>
      <c r="P204" s="8"/>
      <c r="Q204" s="8"/>
      <c r="R204" s="8"/>
      <c r="S204" s="8"/>
      <c r="T204" s="8"/>
      <c r="U204" s="8"/>
      <c r="V204" s="8"/>
      <c r="W204" s="8"/>
      <c r="X204" s="8"/>
      <c r="Y204" s="8"/>
      <c r="Z204" s="8"/>
    </row>
    <row r="205" spans="1:26" ht="31.5" customHeight="1">
      <c r="A205" s="4" t="s">
        <v>115</v>
      </c>
      <c r="B205" s="19" t="s">
        <v>151</v>
      </c>
      <c r="C205" s="20" t="s">
        <v>24</v>
      </c>
      <c r="D205" s="13" t="str">
        <f>HYPERLINK("http://2017.mmco-expo.ru/program/s/50126/?lang=ru","Игровые методы в психолого-педагогической специализации старшеклассников инклюзивной школы № 1465")</f>
        <v>Игровые методы в психолого-педагогической специализации старшеклассников инклюзивной школы № 1465</v>
      </c>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9"/>
      <c r="B206" s="10"/>
      <c r="C206" s="10"/>
      <c r="D206" s="11" t="s">
        <v>152</v>
      </c>
      <c r="E206" s="8"/>
      <c r="F206" s="8"/>
      <c r="G206" s="8"/>
      <c r="H206" s="8"/>
      <c r="I206" s="8"/>
      <c r="J206" s="8"/>
      <c r="K206" s="8"/>
      <c r="L206" s="8"/>
      <c r="M206" s="8"/>
      <c r="N206" s="8"/>
      <c r="O206" s="8"/>
      <c r="P206" s="8"/>
      <c r="Q206" s="8"/>
      <c r="R206" s="8"/>
      <c r="S206" s="8"/>
      <c r="T206" s="8"/>
      <c r="U206" s="8"/>
      <c r="V206" s="8"/>
      <c r="W206" s="8"/>
      <c r="X206" s="8"/>
      <c r="Y206" s="8"/>
      <c r="Z206" s="8"/>
    </row>
    <row r="207" spans="1:26" ht="63" customHeight="1">
      <c r="A207" s="9"/>
      <c r="B207" s="10"/>
      <c r="C207" s="10"/>
      <c r="D207" s="12" t="s">
        <v>153</v>
      </c>
      <c r="E207" s="8"/>
      <c r="F207" s="8"/>
      <c r="G207" s="8"/>
      <c r="H207" s="8"/>
      <c r="I207" s="8"/>
      <c r="J207" s="8"/>
      <c r="K207" s="8"/>
      <c r="L207" s="8"/>
      <c r="M207" s="8"/>
      <c r="N207" s="8"/>
      <c r="O207" s="8"/>
      <c r="P207" s="8"/>
      <c r="Q207" s="8"/>
      <c r="R207" s="8"/>
      <c r="S207" s="8"/>
      <c r="T207" s="8"/>
      <c r="U207" s="8"/>
      <c r="V207" s="8"/>
      <c r="W207" s="8"/>
      <c r="X207" s="8"/>
      <c r="Y207" s="8"/>
      <c r="Z207" s="8"/>
    </row>
    <row r="208" spans="1:26" ht="14">
      <c r="A208" s="9"/>
      <c r="B208" s="10"/>
      <c r="C208" s="10"/>
      <c r="D208" s="13" t="str">
        <f>HYPERLINK("http://2017.mmco-expo.ru/program/-/-/projectresults-tag/-/?lang=ru","#результатыпроектнойдеятельности")</f>
        <v>#результатыпроектнойдеятельности</v>
      </c>
      <c r="E208" s="8"/>
      <c r="F208" s="8"/>
      <c r="G208" s="8"/>
      <c r="H208" s="8"/>
      <c r="I208" s="8"/>
      <c r="J208" s="8"/>
      <c r="K208" s="8"/>
      <c r="L208" s="8"/>
      <c r="M208" s="8"/>
      <c r="N208" s="8"/>
      <c r="O208" s="8"/>
      <c r="P208" s="8"/>
      <c r="Q208" s="8"/>
      <c r="R208" s="8"/>
      <c r="S208" s="8"/>
      <c r="T208" s="8"/>
      <c r="U208" s="8"/>
      <c r="V208" s="8"/>
      <c r="W208" s="8"/>
      <c r="X208" s="8"/>
      <c r="Y208" s="8"/>
      <c r="Z208" s="8"/>
    </row>
    <row r="209" spans="1:26" ht="14">
      <c r="A209" s="9"/>
      <c r="B209" s="10"/>
      <c r="C209" s="10"/>
      <c r="D209" s="13" t="str">
        <f>HYPERLINK("http://2017.mmco-expo.ru/program/-/-/emotionalintellect-tag/-/?lang=ru","#эмоциональныйинтеллект")</f>
        <v>#эмоциональныйинтеллект</v>
      </c>
      <c r="E209" s="8"/>
      <c r="F209" s="8"/>
      <c r="G209" s="8"/>
      <c r="H209" s="8"/>
      <c r="I209" s="8"/>
      <c r="J209" s="8"/>
      <c r="K209" s="8"/>
      <c r="L209" s="8"/>
      <c r="M209" s="8"/>
      <c r="N209" s="8"/>
      <c r="O209" s="8"/>
      <c r="P209" s="8"/>
      <c r="Q209" s="8"/>
      <c r="R209" s="8"/>
      <c r="S209" s="8"/>
      <c r="T209" s="8"/>
      <c r="U209" s="8"/>
      <c r="V209" s="8"/>
      <c r="W209" s="8"/>
      <c r="X209" s="8"/>
      <c r="Y209" s="8"/>
      <c r="Z209" s="8"/>
    </row>
    <row r="210" spans="1:26" ht="14">
      <c r="A210" s="15"/>
      <c r="B210" s="16"/>
      <c r="C210" s="16"/>
      <c r="D210" s="17" t="str">
        <f>HYPERLINK("http://2017.mmco-expo.ru/program/-/-/for-pupils/-/?lang=ru","школьники")</f>
        <v>школьники</v>
      </c>
      <c r="E210" s="8"/>
      <c r="F210" s="8"/>
      <c r="G210" s="8"/>
      <c r="H210" s="8"/>
      <c r="I210" s="8"/>
      <c r="J210" s="8"/>
      <c r="K210" s="8"/>
      <c r="L210" s="8"/>
      <c r="M210" s="8"/>
      <c r="N210" s="8"/>
      <c r="O210" s="8"/>
      <c r="P210" s="8"/>
      <c r="Q210" s="8"/>
      <c r="R210" s="8"/>
      <c r="S210" s="8"/>
      <c r="T210" s="8"/>
      <c r="U210" s="8"/>
      <c r="V210" s="8"/>
      <c r="W210" s="8"/>
      <c r="X210" s="8"/>
      <c r="Y210" s="8"/>
      <c r="Z210" s="8"/>
    </row>
    <row r="215" spans="1:26">
      <c r="A215" s="8"/>
      <c r="B215" s="8"/>
      <c r="C215" s="8"/>
      <c r="D215" s="49"/>
      <c r="E215" s="8"/>
      <c r="F215" s="8"/>
      <c r="G215" s="8"/>
      <c r="H215" s="8"/>
      <c r="I215" s="8"/>
      <c r="J215" s="8"/>
      <c r="K215" s="8"/>
      <c r="L215" s="8"/>
      <c r="M215" s="8"/>
      <c r="N215" s="8"/>
      <c r="O215" s="8"/>
      <c r="P215" s="8"/>
      <c r="Q215" s="8"/>
      <c r="R215" s="8"/>
      <c r="S215" s="8"/>
      <c r="T215" s="8"/>
      <c r="U215" s="8"/>
      <c r="V215" s="8"/>
      <c r="W215" s="8"/>
      <c r="X215" s="8"/>
      <c r="Y215" s="8"/>
      <c r="Z215" s="8"/>
    </row>
    <row r="216" spans="1:26" ht="1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4">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4">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4">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hyperlinks>
    <hyperlink ref="D193" r:id="rId1"/>
    <hyperlink ref="D197" r:id="rId2"/>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Natalia Ilina</cp:lastModifiedBy>
  <dcterms:created xsi:type="dcterms:W3CDTF">2017-04-13T13:45:29Z</dcterms:created>
  <dcterms:modified xsi:type="dcterms:W3CDTF">2017-04-13T13:45:30Z</dcterms:modified>
</cp:coreProperties>
</file>